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8857916F-1855-4545-9208-5F3993CCA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.1" sheetId="2" r:id="rId1"/>
    <sheet name="3.1.2" sheetId="1" r:id="rId2"/>
    <sheet name="3.1.3" sheetId="16" r:id="rId3"/>
    <sheet name="3.1.4" sheetId="7" r:id="rId4"/>
    <sheet name="3.1.5" sheetId="6" r:id="rId5"/>
    <sheet name="3.1.6" sheetId="5" r:id="rId6"/>
    <sheet name="3.1.7" sheetId="15" r:id="rId7"/>
    <sheet name="3.1.8" sheetId="14" r:id="rId8"/>
    <sheet name="3.2.1" sheetId="4" r:id="rId9"/>
    <sheet name="3.3.1" sheetId="12" r:id="rId10"/>
    <sheet name="3.4.1" sheetId="17" r:id="rId11"/>
  </sheets>
  <definedNames>
    <definedName name="_xlnm._FilterDatabase" localSheetId="0" hidden="1">'3.1.1'!$A$11:$D$14</definedName>
    <definedName name="_xlnm._FilterDatabase" localSheetId="1" hidden="1">'3.1.2'!$A$7:$D$10</definedName>
    <definedName name="_xlnm._FilterDatabase" localSheetId="2" hidden="1">'3.1.3'!$A$7:$I$38</definedName>
    <definedName name="_xlnm._FilterDatabase" localSheetId="3" hidden="1">'3.1.4'!$A$7:$G$38</definedName>
    <definedName name="_xlnm._FilterDatabase" localSheetId="4" hidden="1">'3.1.5'!$A$7:$G$38</definedName>
    <definedName name="_xlnm._FilterDatabase" localSheetId="5" hidden="1">'3.1.6'!$A$8:$E$39</definedName>
    <definedName name="_xlnm._FilterDatabase" localSheetId="6" hidden="1">'3.1.7'!$A$7:$F$55</definedName>
    <definedName name="_xlnm._FilterDatabase" localSheetId="7" hidden="1">'3.1.8'!$A$7:$F$56</definedName>
    <definedName name="_xlnm._FilterDatabase" localSheetId="8" hidden="1">'3.2.1'!$A$10:$E$41</definedName>
    <definedName name="_xlnm._FilterDatabase" localSheetId="10" hidden="1">'3.4.1'!$A$9:$E$12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4" l="1"/>
  <c r="D65" i="14"/>
  <c r="E65" i="14"/>
  <c r="B65" i="14"/>
  <c r="F63" i="14"/>
  <c r="C65" i="15"/>
  <c r="D65" i="15"/>
  <c r="E65" i="15"/>
  <c r="B65" i="15"/>
  <c r="F63" i="15"/>
  <c r="C41" i="16"/>
  <c r="D41" i="16"/>
  <c r="E41" i="16"/>
  <c r="F41" i="16"/>
  <c r="G41" i="16"/>
  <c r="F40" i="16"/>
  <c r="F62" i="14" l="1"/>
  <c r="F62" i="15"/>
  <c r="F61" i="14"/>
  <c r="F61" i="15"/>
  <c r="F60" i="14" l="1"/>
  <c r="F60" i="15" l="1"/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8" i="16"/>
  <c r="H7" i="16"/>
  <c r="G40" i="16"/>
  <c r="F58" i="14" l="1"/>
  <c r="F58" i="15"/>
  <c r="F57" i="14"/>
  <c r="F59" i="15"/>
  <c r="F57" i="15"/>
  <c r="F59" i="14" l="1"/>
  <c r="F56" i="15"/>
  <c r="F54" i="14" l="1"/>
  <c r="F53" i="15"/>
  <c r="C14" i="17" l="1"/>
  <c r="B14" i="17"/>
  <c r="D9" i="17" s="1"/>
  <c r="E11" i="17" l="1"/>
  <c r="E9" i="17"/>
  <c r="D12" i="17"/>
  <c r="E12" i="17"/>
  <c r="E10" i="17"/>
  <c r="D11" i="17"/>
  <c r="D10" i="17"/>
  <c r="F54" i="15"/>
  <c r="F55" i="14"/>
  <c r="F52" i="15" l="1"/>
  <c r="F51" i="15"/>
  <c r="F53" i="14"/>
  <c r="F52" i="14"/>
  <c r="F55" i="15" l="1"/>
  <c r="F56" i="14"/>
  <c r="F7" i="15" l="1"/>
  <c r="F8" i="15"/>
  <c r="F7" i="14"/>
  <c r="F8" i="14"/>
  <c r="F50" i="15" l="1"/>
  <c r="F51" i="14"/>
  <c r="F10" i="14" l="1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9" i="14"/>
  <c r="F65" i="14" l="1"/>
  <c r="F49" i="15"/>
  <c r="F66" i="14" l="1"/>
  <c r="D66" i="14"/>
  <c r="C66" i="14"/>
  <c r="B66" i="14"/>
  <c r="E40" i="16"/>
  <c r="D40" i="16"/>
  <c r="C40" i="16"/>
  <c r="B40" i="16"/>
  <c r="H40" i="16" l="1"/>
  <c r="B41" i="16" l="1"/>
  <c r="F48" i="15"/>
  <c r="D14" i="5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7" i="7"/>
  <c r="C41" i="5"/>
  <c r="B41" i="5"/>
  <c r="D39" i="5"/>
  <c r="D15" i="5"/>
  <c r="D13" i="5"/>
  <c r="D12" i="5"/>
  <c r="D11" i="5"/>
  <c r="D10" i="5"/>
  <c r="D9" i="5"/>
  <c r="D8" i="5"/>
  <c r="C17" i="12"/>
  <c r="D11" i="12" s="1"/>
  <c r="F47" i="15"/>
  <c r="E40" i="7"/>
  <c r="F46" i="1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C43" i="4"/>
  <c r="B43" i="4"/>
  <c r="B12" i="1"/>
  <c r="C9" i="1" s="1"/>
  <c r="B16" i="2"/>
  <c r="B40" i="7"/>
  <c r="C40" i="7"/>
  <c r="D40" i="7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E40" i="6"/>
  <c r="D40" i="6"/>
  <c r="C40" i="6"/>
  <c r="B40" i="6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9" i="15"/>
  <c r="E17" i="12"/>
  <c r="F65" i="15" l="1"/>
  <c r="C14" i="2"/>
  <c r="C12" i="2"/>
  <c r="F15" i="12"/>
  <c r="D9" i="12"/>
  <c r="C8" i="1"/>
  <c r="F9" i="12"/>
  <c r="F13" i="12"/>
  <c r="C13" i="2"/>
  <c r="C11" i="2"/>
  <c r="C7" i="1"/>
  <c r="C16" i="2"/>
  <c r="C12" i="1"/>
  <c r="D15" i="12"/>
  <c r="D13" i="12"/>
  <c r="D43" i="4"/>
  <c r="C44" i="4" s="1"/>
  <c r="D41" i="5"/>
  <c r="C42" i="5" s="1"/>
  <c r="F40" i="7"/>
  <c r="F41" i="7" s="1"/>
  <c r="F40" i="6"/>
  <c r="B41" i="6" s="1"/>
  <c r="E66" i="15" l="1"/>
  <c r="C66" i="15"/>
  <c r="C41" i="7"/>
  <c r="D41" i="6"/>
  <c r="E41" i="7"/>
  <c r="D66" i="15"/>
  <c r="D41" i="7"/>
  <c r="B44" i="4"/>
  <c r="D44" i="4" s="1"/>
  <c r="B66" i="15"/>
  <c r="B42" i="5"/>
  <c r="D42" i="5" s="1"/>
  <c r="C41" i="6"/>
  <c r="B41" i="7"/>
  <c r="D17" i="12"/>
  <c r="F17" i="12"/>
  <c r="F66" i="15" l="1"/>
  <c r="F41" i="6"/>
</calcChain>
</file>

<file path=xl/sharedStrings.xml><?xml version="1.0" encoding="utf-8"?>
<sst xmlns="http://schemas.openxmlformats.org/spreadsheetml/2006/main" count="430" uniqueCount="129">
  <si>
    <t>%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</si>
  <si>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</si>
  <si>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</si>
  <si>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</si>
  <si>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</si>
  <si>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</si>
  <si>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</si>
  <si>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</si>
  <si>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</si>
  <si>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</si>
  <si>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</si>
  <si>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</si>
  <si>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</si>
  <si>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</si>
  <si>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</si>
  <si>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</si>
  <si>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</si>
  <si>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</si>
  <si>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</si>
  <si>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</si>
  <si>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</si>
  <si>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</si>
  <si>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</si>
  <si>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</si>
  <si>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</si>
  <si>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</si>
  <si>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</si>
  <si>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</si>
  <si>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</si>
  <si>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</si>
  <si>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</si>
  <si>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Estado de México</t>
  </si>
  <si>
    <t>Total</t>
  </si>
  <si>
    <t>Turístico de lujo</t>
  </si>
  <si>
    <t>Turístico</t>
  </si>
  <si>
    <t>Chofer Guía</t>
  </si>
  <si>
    <t>Autobús</t>
  </si>
  <si>
    <t>Camioneta</t>
  </si>
  <si>
    <t>Minibús</t>
  </si>
  <si>
    <t>Entidad Federativa</t>
  </si>
  <si>
    <t>Gasolina</t>
  </si>
  <si>
    <t>Gas</t>
  </si>
  <si>
    <t>Diesel</t>
  </si>
  <si>
    <t>Gas-Gasolina</t>
  </si>
  <si>
    <t>Automóvil</t>
  </si>
  <si>
    <t>Pequeña</t>
  </si>
  <si>
    <t>Mediana</t>
  </si>
  <si>
    <t>Grande</t>
  </si>
  <si>
    <t>1 a 5</t>
  </si>
  <si>
    <t>6 a 30</t>
  </si>
  <si>
    <t>31 a 100</t>
  </si>
  <si>
    <t>más de 100</t>
  </si>
  <si>
    <t>De Excursión</t>
  </si>
  <si>
    <t xml:space="preserve">Turístico </t>
  </si>
  <si>
    <t xml:space="preserve">Turístico de Lujo 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</si>
  <si>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</si>
  <si>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</si>
  <si>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</si>
  <si>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</si>
  <si>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</si>
  <si>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</si>
  <si>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</si>
  <si>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</si>
  <si>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</si>
  <si>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</si>
  <si>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</si>
  <si>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</si>
  <si>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</si>
  <si>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</si>
  <si>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</si>
  <si>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</si>
  <si>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</si>
  <si>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</si>
  <si>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</si>
  <si>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</si>
  <si>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</si>
  <si>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</si>
  <si>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</si>
  <si>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</si>
  <si>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</si>
  <si>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</si>
  <si>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</si>
  <si>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</si>
  <si>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</si>
  <si>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pasajeros</t>
  </si>
  <si>
    <t>trafico</t>
  </si>
  <si>
    <t>3. Transporte Turístico por Tierra</t>
  </si>
  <si>
    <t>No. de Vehículos</t>
  </si>
  <si>
    <t>Tipo de Combustible</t>
  </si>
  <si>
    <t>Personas Morales</t>
  </si>
  <si>
    <t>Personas Físicas</t>
  </si>
  <si>
    <t xml:space="preserve">3.2.1 Permisionarios del Transporte Turístico por Tierra </t>
  </si>
  <si>
    <t>Tipo de Empresa</t>
  </si>
  <si>
    <t>Estrato en Unidades</t>
  </si>
  <si>
    <t>Número de Empresas</t>
  </si>
  <si>
    <t>Número de Vehículos</t>
  </si>
  <si>
    <t>3.4.1 Pasajeros Transportados y Pasajeros-Km por Modalidad de Servicio</t>
  </si>
  <si>
    <t>Modalidad de Servicio</t>
  </si>
  <si>
    <t>Demanda Atendida Pasajeros*           
 (miles)</t>
  </si>
  <si>
    <t>3.1 Parque Vehicular</t>
  </si>
  <si>
    <t>3.1.3 Parque Vehicular del Transporte Turístico por Tierra según Tipo de Combustible y Entidad Federativa</t>
  </si>
  <si>
    <t xml:space="preserve">           según Tipo de Persona y Entidad Federativa</t>
  </si>
  <si>
    <t xml:space="preserve">          según Tipo de Persona y Entidad Federativa</t>
  </si>
  <si>
    <t>Modelo de Vehículo</t>
  </si>
  <si>
    <t>Total Nacional</t>
  </si>
  <si>
    <t xml:space="preserve">          según Modalidad de Servicio</t>
  </si>
  <si>
    <t>3.4. Producción</t>
  </si>
  <si>
    <t xml:space="preserve">3.1.6  Parque Vehicular del Transporte Turístico por Tierra  </t>
  </si>
  <si>
    <t xml:space="preserve">3.1.5  Composición del Parque Vehicular del Transporte Turístico por Tierra según Modalidad de Servicio y Entidad Federativa </t>
  </si>
  <si>
    <t xml:space="preserve">3.3.1 Estructura Empresarial del Transporte Turístico por Tierra </t>
  </si>
  <si>
    <t>3.2. Permisionarios</t>
  </si>
  <si>
    <t>3.3. Estructura Empresarial</t>
  </si>
  <si>
    <t xml:space="preserve">         según Clase de Vehículo</t>
  </si>
  <si>
    <t>Clase de Vehículo</t>
  </si>
  <si>
    <t>3.1.4 Composición del Parque Vehicular del Transporte Turístico por Tierra según Clase de Vehículo y Entidad Federativa</t>
  </si>
  <si>
    <t>*Cifras Estimadas</t>
  </si>
  <si>
    <t xml:space="preserve">3.1.1 Parque Vehicular del Transporte Turístico por Tierra </t>
  </si>
  <si>
    <t xml:space="preserve">3.1.2 Composición de las Unidades Vehiculares del Transporte Turístico por Tierra </t>
  </si>
  <si>
    <t>Ciudad de México</t>
  </si>
  <si>
    <t>CDMX</t>
  </si>
  <si>
    <t>Minibús o Microbús</t>
  </si>
  <si>
    <t>CAMP</t>
  </si>
  <si>
    <t>TAMS</t>
  </si>
  <si>
    <t>Tráfico Pasajeros-Km*             
(miles)</t>
  </si>
  <si>
    <t>3.1.7 Total de las Unidades del Transporte Turístico por Tierra según Modelo y Clase de Vehículo</t>
  </si>
  <si>
    <t>3.1.8 Total de las Unidades del Transporte Turístico por Tierra según Modelo y Modalidad de Servicio</t>
  </si>
  <si>
    <t>Híbrido</t>
  </si>
  <si>
    <t>Micro Empresa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</si>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</sst>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3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</cellStyleXfs>
  <cellXfs count="100">
    <xf numFmtId="0" fontId="0" fillId="0" borderId="0" xfId="0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3" fillId="0" borderId="0" xfId="0" applyFont="1"/>
    <xf numFmtId="164" fontId="0" fillId="0" borderId="0" xfId="0" applyNumberForma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5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5" fillId="0" borderId="0" xfId="0" applyFont="1"/>
    <xf numFmtId="3" fontId="9" fillId="4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3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0" fontId="2" fillId="0" borderId="0" xfId="3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4" borderId="0" xfId="0" applyFont="1" applyFill="1"/>
    <xf numFmtId="3" fontId="10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6" fillId="0" borderId="0" xfId="2" applyFont="1" applyFill="1" applyAlignment="1">
      <alignment vertic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3" fontId="10" fillId="4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1" applyFill="1" applyAlignment="1">
      <alignment horizontal="center"/>
    </xf>
    <xf numFmtId="0" fontId="4" fillId="4" borderId="0" xfId="1" applyFill="1" applyAlignment="1">
      <alignment horizontal="right"/>
    </xf>
    <xf numFmtId="0" fontId="2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7" fillId="5" borderId="0" xfId="2" applyFont="1" applyFill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3" fontId="7" fillId="5" borderId="0" xfId="2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7" fillId="5" borderId="0" xfId="2" applyFont="1" applyFill="1" applyBorder="1" applyAlignment="1">
      <alignment horizontal="center" vertical="center"/>
    </xf>
    <xf numFmtId="0" fontId="16" fillId="6" borderId="0" xfId="1" applyFont="1" applyFill="1"/>
    <xf numFmtId="3" fontId="1" fillId="6" borderId="0" xfId="1" applyNumberFormat="1" applyFont="1" applyFill="1" applyAlignment="1">
      <alignment horizontal="center"/>
    </xf>
    <xf numFmtId="3" fontId="4" fillId="6" borderId="0" xfId="1" applyNumberFormat="1" applyFill="1" applyAlignment="1">
      <alignment horizontal="center"/>
    </xf>
    <xf numFmtId="0" fontId="6" fillId="5" borderId="0" xfId="2" applyFont="1" applyFill="1" applyAlignment="1">
      <alignment horizontal="center" vertical="center" wrapText="1"/>
    </xf>
    <xf numFmtId="3" fontId="6" fillId="5" borderId="0" xfId="2" applyNumberFormat="1" applyFont="1" applyFill="1" applyAlignment="1">
      <alignment horizontal="center" vertical="center" wrapText="1"/>
    </xf>
    <xf numFmtId="0" fontId="16" fillId="6" borderId="0" xfId="1" applyFont="1" applyFill="1" applyAlignment="1">
      <alignment horizontal="center"/>
    </xf>
    <xf numFmtId="0" fontId="18" fillId="6" borderId="0" xfId="1" applyFont="1" applyFill="1" applyAlignment="1">
      <alignment horizontal="center"/>
    </xf>
    <xf numFmtId="3" fontId="20" fillId="6" borderId="0" xfId="1" applyNumberFormat="1" applyFont="1" applyFill="1" applyAlignment="1">
      <alignment horizontal="center"/>
    </xf>
    <xf numFmtId="0" fontId="17" fillId="6" borderId="0" xfId="0" applyFont="1" applyFill="1"/>
    <xf numFmtId="16" fontId="17" fillId="6" borderId="0" xfId="0" applyNumberFormat="1" applyFont="1" applyFill="1" applyAlignment="1">
      <alignment horizontal="center"/>
    </xf>
    <xf numFmtId="164" fontId="9" fillId="6" borderId="0" xfId="0" applyNumberFormat="1" applyFont="1" applyFill="1" applyAlignment="1">
      <alignment horizontal="center"/>
    </xf>
    <xf numFmtId="17" fontId="17" fillId="6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16" fillId="6" borderId="0" xfId="1" applyNumberFormat="1" applyFont="1" applyFill="1" applyAlignment="1">
      <alignment horizontal="center"/>
    </xf>
    <xf numFmtId="3" fontId="1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3" fontId="16" fillId="0" borderId="0" xfId="1" applyNumberFormat="1" applyFont="1" applyFill="1" applyAlignment="1">
      <alignment horizontal="center"/>
    </xf>
    <xf numFmtId="3" fontId="18" fillId="6" borderId="0" xfId="1" applyNumberFormat="1" applyFont="1" applyFill="1" applyAlignment="1">
      <alignment horizontal="center"/>
    </xf>
    <xf numFmtId="3" fontId="18" fillId="0" borderId="0" xfId="1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1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5" fontId="0" fillId="0" borderId="0" xfId="0" applyNumberFormat="1"/>
    <xf numFmtId="164" fontId="2" fillId="0" borderId="0" xfId="0" applyNumberFormat="1" applyFont="1" applyAlignment="1">
      <alignment horizontal="center"/>
    </xf>
    <xf numFmtId="0" fontId="8" fillId="4" borderId="0" xfId="0" applyFont="1" applyFill="1"/>
    <xf numFmtId="165" fontId="9" fillId="0" borderId="0" xfId="0" applyNumberFormat="1" applyFont="1" applyAlignment="1">
      <alignment horizontal="center"/>
    </xf>
    <xf numFmtId="0" fontId="7" fillId="5" borderId="0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7" fillId="5" borderId="0" xfId="2" applyFont="1" applyFill="1" applyAlignment="1">
      <alignment horizontal="center" vertical="center" wrapText="1"/>
    </xf>
    <xf numFmtId="0" fontId="6" fillId="5" borderId="0" xfId="2" applyFont="1" applyFill="1" applyAlignment="1">
      <alignment horizontal="center" vertical="center" wrapText="1"/>
    </xf>
    <xf numFmtId="0" fontId="6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center" wrapText="1"/>
    </xf>
    <xf numFmtId="0" fontId="7" fillId="5" borderId="0" xfId="2" applyFont="1" applyFill="1" applyAlignment="1">
      <alignment horizontal="center" wrapText="1"/>
    </xf>
  </cellXfs>
  <cellStyles count="4">
    <cellStyle name="40% - Énfasis3" xfId="1" builtinId="39"/>
    <cellStyle name="Énfasis3" xfId="2" builtinId="37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9BBB59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 sz="1200" b="1"/>
              <a:t>Parque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Vehicular del Transporte Turístico por Tierra </a:t>
            </a:r>
          </a:p>
          <a:p>
            <a:pPr>
              <a:defRPr lang="es-ES"/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Participación </a:t>
            </a:r>
            <a:r>
              <a:rPr lang="en-US" sz="1200" b="1"/>
              <a:t>por Clase de Vehículo 2025</a:t>
            </a:r>
          </a:p>
        </c:rich>
      </c:tx>
      <c:layout>
        <c:manualLayout>
          <c:xMode val="edge"/>
          <c:yMode val="edge"/>
          <c:x val="0.150423665791776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28302712160979"/>
          <c:y val="0.23718402930249866"/>
          <c:w val="0.44681758530183863"/>
          <c:h val="0.7222644919594003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859-4BA8-9362-CF5026F01749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859-4BA8-9362-CF5026F01749}"/>
              </c:ext>
            </c:extLst>
          </c:dPt>
          <c:dPt>
            <c:idx val="2"/>
            <c:bubble3D val="0"/>
            <c:explosion val="9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859-4BA8-9362-CF5026F01749}"/>
              </c:ext>
            </c:extLst>
          </c:dPt>
          <c:dPt>
            <c:idx val="3"/>
            <c:bubble3D val="0"/>
            <c:explosion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859-4BA8-9362-CF5026F017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313D72E-4B53-49DD-B10B-D075EEE7258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59-4BA8-9362-CF5026F017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7B3BF0-388F-4862-865B-5102F94E616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59-4BA8-9362-CF5026F017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5F6AA5-AEE3-4844-8C1A-FEAC37FBEB3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59-4BA8-9362-CF5026F01749}"/>
                </c:ext>
              </c:extLst>
            </c:dLbl>
            <c:dLbl>
              <c:idx val="3"/>
              <c:layout>
                <c:manualLayout>
                  <c:x val="4.6744313210848642E-3"/>
                  <c:y val="1.0977269886372846E-2"/>
                </c:manualLayout>
              </c:layout>
              <c:tx>
                <c:rich>
                  <a:bodyPr/>
                  <a:lstStyle/>
                  <a:p>
                    <a:fld id="{AC53C2CC-5A15-487D-96C0-ADB5C751C44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59-4BA8-9362-CF5026F017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'3.1.1'!$A$11:$A$14</c:f>
              <c:strCache>
                <c:ptCount val="4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Minibús o Microbús</c:v>
                </c:pt>
              </c:strCache>
            </c:strRef>
          </c:cat>
          <c:val>
            <c:numRef>
              <c:f>'3.1.1'!$C$11:$C$14</c:f>
              <c:numCache>
                <c:formatCode>#,##0.0</c:formatCode>
                <c:ptCount val="4"/>
                <c:pt idx="0">
                  <c:v>56.484142569384154</c:v>
                </c:pt>
                <c:pt idx="1">
                  <c:v>2.5604503965411163</c:v>
                </c:pt>
                <c:pt idx="2">
                  <c:v>40.838256736142128</c:v>
                </c:pt>
                <c:pt idx="3">
                  <c:v>0.11715029793259223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59-4BA8-9362-CF5026F017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487510936132987"/>
          <c:y val="0.41231782749983881"/>
          <c:w val="0.27679155730533683"/>
          <c:h val="0.33091103090804103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 b="1" i="0" baseline="0"/>
              <a:t>Parque Vehicular del Transporte Turistíco por Tierra </a:t>
            </a:r>
          </a:p>
          <a:p>
            <a:pPr>
              <a:defRPr lang="es-ES" sz="1200"/>
            </a:pPr>
            <a:r>
              <a:rPr lang="en-US" sz="1200" b="1" i="0" baseline="0"/>
              <a:t>Participación  por Tipo de Persona 2025</a:t>
            </a:r>
            <a:endParaRPr lang="es-ES" sz="1200"/>
          </a:p>
        </c:rich>
      </c:tx>
      <c:layout>
        <c:manualLayout>
          <c:xMode val="edge"/>
          <c:yMode val="edge"/>
          <c:x val="0.1297868158638704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17170738736771"/>
          <c:y val="0.19478264426021122"/>
          <c:w val="0.46734342884404539"/>
          <c:h val="0.80057967373359629"/>
        </c:manualLayout>
      </c:layout>
      <c:pieChart>
        <c:varyColors val="1"/>
        <c:ser>
          <c:idx val="0"/>
          <c:order val="0"/>
          <c:tx>
            <c:strRef>
              <c:f>'3.1.6'!$B$42:$C$42</c:f>
              <c:strCache>
                <c:ptCount val="2"/>
                <c:pt idx="0">
                  <c:v>27</c:v>
                </c:pt>
                <c:pt idx="1">
                  <c:v>73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explosion val="9"/>
            <c:extLst>
              <c:ext xmlns:c16="http://schemas.microsoft.com/office/drawing/2014/chart" uri="{C3380CC4-5D6E-409C-BE32-E72D297353CC}">
                <c16:uniqueId val="{00000001-BB4F-4DD6-8691-E050056759B2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B4F-4DD6-8691-E050056759B2}"/>
              </c:ext>
            </c:extLst>
          </c:dPt>
          <c:dLbls>
            <c:dLbl>
              <c:idx val="0"/>
              <c:layout>
                <c:manualLayout>
                  <c:x val="-9.4961226263903561E-2"/>
                  <c:y val="8.67185497161691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52799643236432E-2"/>
                      <c:h val="8.20930232558139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4F-4DD6-8691-E050056759B2}"/>
                </c:ext>
              </c:extLst>
            </c:dLbl>
            <c:dLbl>
              <c:idx val="1"/>
              <c:layout>
                <c:manualLayout>
                  <c:x val="0.10564409508976859"/>
                  <c:y val="-8.906757004211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4F-4DD6-8691-E050056759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'3.1.6'!$B$5:$C$6</c:f>
              <c:strCache>
                <c:ptCount val="2"/>
                <c:pt idx="0">
                  <c:v>Personas Físicas</c:v>
                </c:pt>
                <c:pt idx="1">
                  <c:v>Personas Morales</c:v>
                </c:pt>
              </c:strCache>
            </c:strRef>
          </c:cat>
          <c:val>
            <c:numRef>
              <c:f>'3.1.6'!$B$42:$C$42</c:f>
              <c:numCache>
                <c:formatCode>0</c:formatCode>
                <c:ptCount val="2"/>
                <c:pt idx="0">
                  <c:v>26.808876452790116</c:v>
                </c:pt>
                <c:pt idx="1">
                  <c:v>73.191123547209884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4F-4DD6-8691-E050056759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9600124662603058"/>
          <c:y val="0.45310272843801502"/>
          <c:w val="0.24443867934382449"/>
          <c:h val="0.16821314777513363"/>
        </c:manualLayout>
      </c:layout>
      <c:overlay val="0"/>
      <c:txPr>
        <a:bodyPr/>
        <a:lstStyle/>
        <a:p>
          <a:pPr rtl="0">
            <a:defRPr lang="es-ES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Parque Vehicular por Año de Modelo </a:t>
            </a:r>
          </a:p>
        </c:rich>
      </c:tx>
      <c:layout>
        <c:manualLayout>
          <c:xMode val="edge"/>
          <c:yMode val="edge"/>
          <c:x val="0.342793935932144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358544809033311"/>
          <c:y val="0.1315070676406413"/>
          <c:w val="0.86404173451019306"/>
          <c:h val="0.62958732568067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'3.1.7'!$B$4:$B$5</c:f>
              <c:strCache>
                <c:ptCount val="2"/>
                <c:pt idx="0">
                  <c:v>Autobús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'3.1.7'!$A$7:$A$63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'3.1.7'!$B$7:$B$63</c:f>
              <c:numCache>
                <c:formatCode>#,##0</c:formatCode>
                <c:ptCount val="57"/>
                <c:pt idx="0">
                  <c:v>562</c:v>
                </c:pt>
                <c:pt idx="1">
                  <c:v>158</c:v>
                </c:pt>
                <c:pt idx="2">
                  <c:v>243</c:v>
                </c:pt>
                <c:pt idx="3">
                  <c:v>297</c:v>
                </c:pt>
                <c:pt idx="4">
                  <c:v>341</c:v>
                </c:pt>
                <c:pt idx="5">
                  <c:v>462</c:v>
                </c:pt>
                <c:pt idx="6">
                  <c:v>405</c:v>
                </c:pt>
                <c:pt idx="7">
                  <c:v>353</c:v>
                </c:pt>
                <c:pt idx="8">
                  <c:v>435</c:v>
                </c:pt>
                <c:pt idx="9">
                  <c:v>477</c:v>
                </c:pt>
                <c:pt idx="10">
                  <c:v>457</c:v>
                </c:pt>
                <c:pt idx="11">
                  <c:v>503</c:v>
                </c:pt>
                <c:pt idx="12">
                  <c:v>453</c:v>
                </c:pt>
                <c:pt idx="13">
                  <c:v>131</c:v>
                </c:pt>
                <c:pt idx="14">
                  <c:v>414</c:v>
                </c:pt>
                <c:pt idx="15">
                  <c:v>472</c:v>
                </c:pt>
                <c:pt idx="16">
                  <c:v>651</c:v>
                </c:pt>
                <c:pt idx="17">
                  <c:v>264</c:v>
                </c:pt>
                <c:pt idx="18">
                  <c:v>251</c:v>
                </c:pt>
                <c:pt idx="19">
                  <c:v>340</c:v>
                </c:pt>
                <c:pt idx="20">
                  <c:v>467</c:v>
                </c:pt>
                <c:pt idx="21">
                  <c:v>945</c:v>
                </c:pt>
                <c:pt idx="22">
                  <c:v>1205</c:v>
                </c:pt>
                <c:pt idx="23">
                  <c:v>1541</c:v>
                </c:pt>
                <c:pt idx="24">
                  <c:v>1072</c:v>
                </c:pt>
                <c:pt idx="25">
                  <c:v>402</c:v>
                </c:pt>
                <c:pt idx="26">
                  <c:v>433</c:v>
                </c:pt>
                <c:pt idx="27">
                  <c:v>533</c:v>
                </c:pt>
                <c:pt idx="28">
                  <c:v>890</c:v>
                </c:pt>
                <c:pt idx="29">
                  <c:v>997</c:v>
                </c:pt>
                <c:pt idx="30">
                  <c:v>1727</c:v>
                </c:pt>
                <c:pt idx="31">
                  <c:v>2067</c:v>
                </c:pt>
                <c:pt idx="32">
                  <c:v>1218</c:v>
                </c:pt>
                <c:pt idx="33">
                  <c:v>1782</c:v>
                </c:pt>
                <c:pt idx="34">
                  <c:v>1380</c:v>
                </c:pt>
                <c:pt idx="35">
                  <c:v>1698</c:v>
                </c:pt>
                <c:pt idx="36">
                  <c:v>2127</c:v>
                </c:pt>
                <c:pt idx="37">
                  <c:v>1961</c:v>
                </c:pt>
                <c:pt idx="38">
                  <c:v>1862</c:v>
                </c:pt>
                <c:pt idx="39">
                  <c:v>1634</c:v>
                </c:pt>
                <c:pt idx="40">
                  <c:v>963</c:v>
                </c:pt>
                <c:pt idx="41">
                  <c:v>1630</c:v>
                </c:pt>
                <c:pt idx="42">
                  <c:v>1913</c:v>
                </c:pt>
                <c:pt idx="43">
                  <c:v>1717</c:v>
                </c:pt>
                <c:pt idx="44">
                  <c:v>1695</c:v>
                </c:pt>
                <c:pt idx="45">
                  <c:v>1581</c:v>
                </c:pt>
                <c:pt idx="46">
                  <c:v>2168</c:v>
                </c:pt>
                <c:pt idx="47">
                  <c:v>2326</c:v>
                </c:pt>
                <c:pt idx="48">
                  <c:v>2602</c:v>
                </c:pt>
                <c:pt idx="49">
                  <c:v>4153</c:v>
                </c:pt>
                <c:pt idx="50">
                  <c:v>1904</c:v>
                </c:pt>
                <c:pt idx="51">
                  <c:v>874</c:v>
                </c:pt>
                <c:pt idx="52">
                  <c:v>1575</c:v>
                </c:pt>
                <c:pt idx="53">
                  <c:v>2505</c:v>
                </c:pt>
                <c:pt idx="54">
                  <c:v>2714</c:v>
                </c:pt>
                <c:pt idx="55">
                  <c:v>2511</c:v>
                </c:pt>
                <c:pt idx="56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0-4870-8D22-E4551D62D96D}"/>
            </c:ext>
          </c:extLst>
        </c:ser>
        <c:ser>
          <c:idx val="1"/>
          <c:order val="1"/>
          <c:tx>
            <c:strRef>
              <c:f>'3.1.7'!$C$4:$C$5</c:f>
              <c:strCache>
                <c:ptCount val="2"/>
                <c:pt idx="0">
                  <c:v>Automóvil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numRef>
              <c:f>'3.1.7'!$A$7:$A$63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'3.1.7'!$C$7:$C$63</c:f>
              <c:numCache>
                <c:formatCode>#,##0</c:formatCode>
                <c:ptCount val="5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11</c:v>
                </c:pt>
                <c:pt idx="11">
                  <c:v>15</c:v>
                </c:pt>
                <c:pt idx="12">
                  <c:v>17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9</c:v>
                </c:pt>
                <c:pt idx="19">
                  <c:v>26</c:v>
                </c:pt>
                <c:pt idx="20">
                  <c:v>19</c:v>
                </c:pt>
                <c:pt idx="21">
                  <c:v>56</c:v>
                </c:pt>
                <c:pt idx="22">
                  <c:v>89</c:v>
                </c:pt>
                <c:pt idx="23">
                  <c:v>123</c:v>
                </c:pt>
                <c:pt idx="24">
                  <c:v>117</c:v>
                </c:pt>
                <c:pt idx="25">
                  <c:v>46</c:v>
                </c:pt>
                <c:pt idx="26">
                  <c:v>29</c:v>
                </c:pt>
                <c:pt idx="27">
                  <c:v>39</c:v>
                </c:pt>
                <c:pt idx="28">
                  <c:v>74</c:v>
                </c:pt>
                <c:pt idx="29">
                  <c:v>46</c:v>
                </c:pt>
                <c:pt idx="30">
                  <c:v>82</c:v>
                </c:pt>
                <c:pt idx="31">
                  <c:v>79</c:v>
                </c:pt>
                <c:pt idx="32">
                  <c:v>61</c:v>
                </c:pt>
                <c:pt idx="33">
                  <c:v>61</c:v>
                </c:pt>
                <c:pt idx="34">
                  <c:v>86</c:v>
                </c:pt>
                <c:pt idx="35">
                  <c:v>85</c:v>
                </c:pt>
                <c:pt idx="36">
                  <c:v>121</c:v>
                </c:pt>
                <c:pt idx="37">
                  <c:v>71</c:v>
                </c:pt>
                <c:pt idx="38">
                  <c:v>62</c:v>
                </c:pt>
                <c:pt idx="39">
                  <c:v>50</c:v>
                </c:pt>
                <c:pt idx="40">
                  <c:v>55</c:v>
                </c:pt>
                <c:pt idx="41">
                  <c:v>41</c:v>
                </c:pt>
                <c:pt idx="42">
                  <c:v>67</c:v>
                </c:pt>
                <c:pt idx="43">
                  <c:v>60</c:v>
                </c:pt>
                <c:pt idx="44">
                  <c:v>69</c:v>
                </c:pt>
                <c:pt idx="45">
                  <c:v>98</c:v>
                </c:pt>
                <c:pt idx="46">
                  <c:v>119</c:v>
                </c:pt>
                <c:pt idx="47">
                  <c:v>124</c:v>
                </c:pt>
                <c:pt idx="48">
                  <c:v>115</c:v>
                </c:pt>
                <c:pt idx="49">
                  <c:v>104</c:v>
                </c:pt>
                <c:pt idx="50">
                  <c:v>90</c:v>
                </c:pt>
                <c:pt idx="51">
                  <c:v>110</c:v>
                </c:pt>
                <c:pt idx="52">
                  <c:v>105</c:v>
                </c:pt>
                <c:pt idx="53">
                  <c:v>151</c:v>
                </c:pt>
                <c:pt idx="54">
                  <c:v>125</c:v>
                </c:pt>
                <c:pt idx="55">
                  <c:v>71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0-4870-8D22-E4551D62D96D}"/>
            </c:ext>
          </c:extLst>
        </c:ser>
        <c:ser>
          <c:idx val="2"/>
          <c:order val="2"/>
          <c:tx>
            <c:strRef>
              <c:f>'3.1.7'!$D$4:$D$5</c:f>
              <c:strCache>
                <c:ptCount val="2"/>
                <c:pt idx="0">
                  <c:v>Camioneta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'3.1.7'!$A$7:$A$63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'3.1.7'!$D$7:$D$63</c:f>
              <c:numCache>
                <c:formatCode>#,##0</c:formatCode>
                <c:ptCount val="5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11</c:v>
                </c:pt>
                <c:pt idx="18">
                  <c:v>16</c:v>
                </c:pt>
                <c:pt idx="19">
                  <c:v>23</c:v>
                </c:pt>
                <c:pt idx="20">
                  <c:v>27</c:v>
                </c:pt>
                <c:pt idx="21">
                  <c:v>52</c:v>
                </c:pt>
                <c:pt idx="22">
                  <c:v>91</c:v>
                </c:pt>
                <c:pt idx="23">
                  <c:v>158</c:v>
                </c:pt>
                <c:pt idx="24">
                  <c:v>180</c:v>
                </c:pt>
                <c:pt idx="25">
                  <c:v>152</c:v>
                </c:pt>
                <c:pt idx="26">
                  <c:v>111</c:v>
                </c:pt>
                <c:pt idx="27">
                  <c:v>216</c:v>
                </c:pt>
                <c:pt idx="28">
                  <c:v>339</c:v>
                </c:pt>
                <c:pt idx="29">
                  <c:v>178</c:v>
                </c:pt>
                <c:pt idx="30">
                  <c:v>369</c:v>
                </c:pt>
                <c:pt idx="31">
                  <c:v>321</c:v>
                </c:pt>
                <c:pt idx="32">
                  <c:v>283</c:v>
                </c:pt>
                <c:pt idx="33">
                  <c:v>399</c:v>
                </c:pt>
                <c:pt idx="34">
                  <c:v>437</c:v>
                </c:pt>
                <c:pt idx="35">
                  <c:v>527</c:v>
                </c:pt>
                <c:pt idx="36">
                  <c:v>747</c:v>
                </c:pt>
                <c:pt idx="37">
                  <c:v>918</c:v>
                </c:pt>
                <c:pt idx="38">
                  <c:v>1062</c:v>
                </c:pt>
                <c:pt idx="39">
                  <c:v>797</c:v>
                </c:pt>
                <c:pt idx="40">
                  <c:v>617</c:v>
                </c:pt>
                <c:pt idx="41">
                  <c:v>840</c:v>
                </c:pt>
                <c:pt idx="42">
                  <c:v>693</c:v>
                </c:pt>
                <c:pt idx="43">
                  <c:v>1156</c:v>
                </c:pt>
                <c:pt idx="44">
                  <c:v>1206</c:v>
                </c:pt>
                <c:pt idx="45">
                  <c:v>2291</c:v>
                </c:pt>
                <c:pt idx="46">
                  <c:v>2026</c:v>
                </c:pt>
                <c:pt idx="47">
                  <c:v>3798</c:v>
                </c:pt>
                <c:pt idx="48">
                  <c:v>3564</c:v>
                </c:pt>
                <c:pt idx="49">
                  <c:v>4952</c:v>
                </c:pt>
                <c:pt idx="50">
                  <c:v>2517</c:v>
                </c:pt>
                <c:pt idx="51">
                  <c:v>1582</c:v>
                </c:pt>
                <c:pt idx="52">
                  <c:v>2942</c:v>
                </c:pt>
                <c:pt idx="53">
                  <c:v>4247</c:v>
                </c:pt>
                <c:pt idx="54">
                  <c:v>5513</c:v>
                </c:pt>
                <c:pt idx="55">
                  <c:v>2683</c:v>
                </c:pt>
                <c:pt idx="56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0-4870-8D22-E4551D62D96D}"/>
            </c:ext>
          </c:extLst>
        </c:ser>
        <c:ser>
          <c:idx val="3"/>
          <c:order val="3"/>
          <c:tx>
            <c:strRef>
              <c:f>'3.1.7'!$E$4:$E$5</c:f>
              <c:strCache>
                <c:ptCount val="2"/>
                <c:pt idx="0">
                  <c:v>Minibús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accent5"/>
              </a:solidFill>
            </a:ln>
          </c:spPr>
          <c:invertIfNegative val="0"/>
          <c:cat>
            <c:numRef>
              <c:f>'3.1.7'!$A$7:$A$63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'3.1.7'!$E$7:$E$63</c:f>
              <c:numCache>
                <c:formatCode>#,##0</c:formatCode>
                <c:ptCount val="5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10</c:v>
                </c:pt>
                <c:pt idx="21">
                  <c:v>33</c:v>
                </c:pt>
                <c:pt idx="22">
                  <c:v>32</c:v>
                </c:pt>
                <c:pt idx="23">
                  <c:v>28</c:v>
                </c:pt>
                <c:pt idx="24">
                  <c:v>15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A0-4870-8D22-E4551D62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73896"/>
        <c:axId val="452171936"/>
      </c:barChart>
      <c:catAx>
        <c:axId val="45217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52171936"/>
        <c:crosses val="autoZero"/>
        <c:auto val="1"/>
        <c:lblAlgn val="ctr"/>
        <c:lblOffset val="100"/>
        <c:noMultiLvlLbl val="0"/>
      </c:catAx>
      <c:valAx>
        <c:axId val="4521719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 de</a:t>
                </a:r>
                <a:r>
                  <a:rPr lang="en-US" baseline="0"/>
                  <a:t> Vehículos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9678096373783724E-3"/>
              <c:y val="0.2493058400639455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52173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424353076077579"/>
          <c:y val="0.90321487524902766"/>
          <c:w val="0.46699680629986229"/>
          <c:h val="8.71465705341049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 Parque Vehicular </a:t>
            </a: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del Transporte Turístico por Tierra Participación por Clase de Vehículo 2025</a:t>
            </a:r>
          </a:p>
        </c:rich>
      </c:tx>
      <c:layout>
        <c:manualLayout>
          <c:xMode val="edge"/>
          <c:yMode val="edge"/>
          <c:x val="0.12925525294482695"/>
          <c:y val="3.184595148480859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55786173577628"/>
          <c:y val="0.22095798464771707"/>
          <c:w val="0.48437558825930976"/>
          <c:h val="0.77584437360328318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explosion val="13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97C-45AD-A94D-9C811DA86C74}"/>
              </c:ext>
            </c:extLst>
          </c:dPt>
          <c:dPt>
            <c:idx val="1"/>
            <c:bubble3D val="0"/>
            <c:explosion val="14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97C-45AD-A94D-9C811DA86C74}"/>
              </c:ext>
            </c:extLst>
          </c:dPt>
          <c:dPt>
            <c:idx val="2"/>
            <c:bubble3D val="0"/>
            <c:explosion val="14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97C-45AD-A94D-9C811DA86C74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97C-45AD-A94D-9C811DA86C7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2D00E3E-BC70-4141-A38B-9BC29B6ED57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7C-45AD-A94D-9C811DA86C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DEC7F0E-BFB2-4E5A-A625-F01A3775D15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7C-45AD-A94D-9C811DA86C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D9F1A9-17D6-4C70-BD46-34E90683B0D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7C-45AD-A94D-9C811DA86C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FC7F0F-22D9-487F-ABA7-30ADAD96DB4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97C-45AD-A94D-9C811DA86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'3.1.7'!$B$4:$E$5</c:f>
              <c:strCache>
                <c:ptCount val="4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Minibús</c:v>
                </c:pt>
              </c:strCache>
            </c:strRef>
          </c:cat>
          <c:val>
            <c:numRef>
              <c:f>'3.1.7'!$B$66:$E$66</c:f>
              <c:numCache>
                <c:formatCode>0.0</c:formatCode>
                <c:ptCount val="4"/>
                <c:pt idx="0">
                  <c:v>56.484142569384161</c:v>
                </c:pt>
                <c:pt idx="1">
                  <c:v>2.5604503965411163</c:v>
                </c:pt>
                <c:pt idx="2">
                  <c:v>40.838256736142128</c:v>
                </c:pt>
                <c:pt idx="3">
                  <c:v>0.11715029793259223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7C-45AD-A94D-9C811DA86C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718141328240608"/>
          <c:y val="0.31532321197161495"/>
          <c:w val="0.18978268673960672"/>
          <c:h val="0.36935317397931633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Parque Vehicular por Año-Modelo </a:t>
            </a:r>
          </a:p>
        </c:rich>
      </c:tx>
      <c:layout>
        <c:manualLayout>
          <c:xMode val="edge"/>
          <c:yMode val="edge"/>
          <c:x val="0.3301182694592706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483751770242118"/>
          <c:y val="0.12871795533242056"/>
          <c:w val="0.86316258134081492"/>
          <c:h val="0.6254308266747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'3.1.8'!$B$4:$B$5</c:f>
              <c:strCache>
                <c:ptCount val="2"/>
                <c:pt idx="0">
                  <c:v>Chofer Guía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cat>
            <c:numRef>
              <c:f>'3.1.8'!$A$7:$A$63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'3.1.8'!$B$7:$B$63</c:f>
              <c:numCache>
                <c:formatCode>#,##0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10</c:v>
                </c:pt>
                <c:pt idx="21">
                  <c:v>4</c:v>
                </c:pt>
                <c:pt idx="22">
                  <c:v>9</c:v>
                </c:pt>
                <c:pt idx="23">
                  <c:v>21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10</c:v>
                </c:pt>
                <c:pt idx="33">
                  <c:v>5</c:v>
                </c:pt>
                <c:pt idx="34">
                  <c:v>13</c:v>
                </c:pt>
                <c:pt idx="35">
                  <c:v>23</c:v>
                </c:pt>
                <c:pt idx="36">
                  <c:v>40</c:v>
                </c:pt>
                <c:pt idx="37">
                  <c:v>44</c:v>
                </c:pt>
                <c:pt idx="38">
                  <c:v>33</c:v>
                </c:pt>
                <c:pt idx="39">
                  <c:v>39</c:v>
                </c:pt>
                <c:pt idx="40">
                  <c:v>41</c:v>
                </c:pt>
                <c:pt idx="41">
                  <c:v>55</c:v>
                </c:pt>
                <c:pt idx="42">
                  <c:v>90</c:v>
                </c:pt>
                <c:pt idx="43">
                  <c:v>87</c:v>
                </c:pt>
                <c:pt idx="44">
                  <c:v>108</c:v>
                </c:pt>
                <c:pt idx="45">
                  <c:v>180</c:v>
                </c:pt>
                <c:pt idx="46">
                  <c:v>180</c:v>
                </c:pt>
                <c:pt idx="47">
                  <c:v>219</c:v>
                </c:pt>
                <c:pt idx="48">
                  <c:v>201</c:v>
                </c:pt>
                <c:pt idx="49">
                  <c:v>217</c:v>
                </c:pt>
                <c:pt idx="50">
                  <c:v>160</c:v>
                </c:pt>
                <c:pt idx="51">
                  <c:v>142</c:v>
                </c:pt>
                <c:pt idx="52">
                  <c:v>178</c:v>
                </c:pt>
                <c:pt idx="53">
                  <c:v>310</c:v>
                </c:pt>
                <c:pt idx="54">
                  <c:v>304</c:v>
                </c:pt>
                <c:pt idx="55">
                  <c:v>159</c:v>
                </c:pt>
                <c:pt idx="5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0-48A6-97B7-6F450768F207}"/>
            </c:ext>
          </c:extLst>
        </c:ser>
        <c:ser>
          <c:idx val="1"/>
          <c:order val="1"/>
          <c:tx>
            <c:strRef>
              <c:f>'3.1.8'!$C$4:$C$5</c:f>
              <c:strCache>
                <c:ptCount val="2"/>
                <c:pt idx="0">
                  <c:v>De Excursión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'3.1.8'!$A$7:$A$63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'3.1.8'!$C$7:$C$63</c:f>
              <c:numCache>
                <c:formatCode>#,##0</c:formatCode>
                <c:ptCount val="57"/>
                <c:pt idx="0">
                  <c:v>562</c:v>
                </c:pt>
                <c:pt idx="1">
                  <c:v>158</c:v>
                </c:pt>
                <c:pt idx="2">
                  <c:v>245</c:v>
                </c:pt>
                <c:pt idx="3">
                  <c:v>297</c:v>
                </c:pt>
                <c:pt idx="4">
                  <c:v>341</c:v>
                </c:pt>
                <c:pt idx="5">
                  <c:v>462</c:v>
                </c:pt>
                <c:pt idx="6">
                  <c:v>409</c:v>
                </c:pt>
                <c:pt idx="7">
                  <c:v>356</c:v>
                </c:pt>
                <c:pt idx="8">
                  <c:v>440</c:v>
                </c:pt>
                <c:pt idx="9">
                  <c:v>483</c:v>
                </c:pt>
                <c:pt idx="10">
                  <c:v>474</c:v>
                </c:pt>
                <c:pt idx="11">
                  <c:v>518</c:v>
                </c:pt>
                <c:pt idx="12">
                  <c:v>472</c:v>
                </c:pt>
                <c:pt idx="13">
                  <c:v>138</c:v>
                </c:pt>
                <c:pt idx="14">
                  <c:v>415</c:v>
                </c:pt>
                <c:pt idx="15">
                  <c:v>461</c:v>
                </c:pt>
                <c:pt idx="16">
                  <c:v>640</c:v>
                </c:pt>
                <c:pt idx="17">
                  <c:v>269</c:v>
                </c:pt>
                <c:pt idx="18">
                  <c:v>267</c:v>
                </c:pt>
                <c:pt idx="19">
                  <c:v>376</c:v>
                </c:pt>
                <c:pt idx="20">
                  <c:v>484</c:v>
                </c:pt>
                <c:pt idx="21">
                  <c:v>1022</c:v>
                </c:pt>
                <c:pt idx="22">
                  <c:v>1328</c:v>
                </c:pt>
                <c:pt idx="23">
                  <c:v>1733</c:v>
                </c:pt>
                <c:pt idx="24">
                  <c:v>1255</c:v>
                </c:pt>
                <c:pt idx="25">
                  <c:v>512</c:v>
                </c:pt>
                <c:pt idx="26">
                  <c:v>491</c:v>
                </c:pt>
                <c:pt idx="27">
                  <c:v>655</c:v>
                </c:pt>
                <c:pt idx="28">
                  <c:v>1075</c:v>
                </c:pt>
                <c:pt idx="29">
                  <c:v>1089</c:v>
                </c:pt>
                <c:pt idx="30">
                  <c:v>1837</c:v>
                </c:pt>
                <c:pt idx="31">
                  <c:v>2194</c:v>
                </c:pt>
                <c:pt idx="32">
                  <c:v>1349</c:v>
                </c:pt>
                <c:pt idx="33">
                  <c:v>1922</c:v>
                </c:pt>
                <c:pt idx="34">
                  <c:v>1556</c:v>
                </c:pt>
                <c:pt idx="35">
                  <c:v>1874</c:v>
                </c:pt>
                <c:pt idx="36">
                  <c:v>2387</c:v>
                </c:pt>
                <c:pt idx="37">
                  <c:v>2285</c:v>
                </c:pt>
                <c:pt idx="38">
                  <c:v>2166</c:v>
                </c:pt>
                <c:pt idx="39">
                  <c:v>1879</c:v>
                </c:pt>
                <c:pt idx="40">
                  <c:v>1095</c:v>
                </c:pt>
                <c:pt idx="41">
                  <c:v>1580</c:v>
                </c:pt>
                <c:pt idx="42">
                  <c:v>1825</c:v>
                </c:pt>
                <c:pt idx="43">
                  <c:v>1597</c:v>
                </c:pt>
                <c:pt idx="44">
                  <c:v>1437</c:v>
                </c:pt>
                <c:pt idx="45">
                  <c:v>1356</c:v>
                </c:pt>
                <c:pt idx="46">
                  <c:v>1781</c:v>
                </c:pt>
                <c:pt idx="47">
                  <c:v>1931</c:v>
                </c:pt>
                <c:pt idx="48">
                  <c:v>2276</c:v>
                </c:pt>
                <c:pt idx="49">
                  <c:v>3387</c:v>
                </c:pt>
                <c:pt idx="50">
                  <c:v>1525</c:v>
                </c:pt>
                <c:pt idx="51">
                  <c:v>694</c:v>
                </c:pt>
                <c:pt idx="52">
                  <c:v>1416</c:v>
                </c:pt>
                <c:pt idx="53">
                  <c:v>2294</c:v>
                </c:pt>
                <c:pt idx="54">
                  <c:v>2432</c:v>
                </c:pt>
                <c:pt idx="55">
                  <c:v>2219</c:v>
                </c:pt>
                <c:pt idx="5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0-48A6-97B7-6F450768F207}"/>
            </c:ext>
          </c:extLst>
        </c:ser>
        <c:ser>
          <c:idx val="2"/>
          <c:order val="2"/>
          <c:tx>
            <c:strRef>
              <c:f>'3.1.8'!$D$4:$D$5</c:f>
              <c:strCache>
                <c:ptCount val="2"/>
                <c:pt idx="0">
                  <c:v>Turístico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'3.1.8'!$A$7:$A$63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'3.1.8'!$D$7:$D$63</c:f>
              <c:numCache>
                <c:formatCode>#,##0</c:formatCode>
                <c:ptCount val="5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17</c:v>
                </c:pt>
                <c:pt idx="20">
                  <c:v>29</c:v>
                </c:pt>
                <c:pt idx="21">
                  <c:v>41</c:v>
                </c:pt>
                <c:pt idx="22">
                  <c:v>59</c:v>
                </c:pt>
                <c:pt idx="23">
                  <c:v>52</c:v>
                </c:pt>
                <c:pt idx="24">
                  <c:v>53</c:v>
                </c:pt>
                <c:pt idx="25">
                  <c:v>16</c:v>
                </c:pt>
                <c:pt idx="26">
                  <c:v>28</c:v>
                </c:pt>
                <c:pt idx="27">
                  <c:v>36</c:v>
                </c:pt>
                <c:pt idx="28">
                  <c:v>63</c:v>
                </c:pt>
                <c:pt idx="29">
                  <c:v>32</c:v>
                </c:pt>
                <c:pt idx="30">
                  <c:v>138</c:v>
                </c:pt>
                <c:pt idx="31">
                  <c:v>85</c:v>
                </c:pt>
                <c:pt idx="32">
                  <c:v>65</c:v>
                </c:pt>
                <c:pt idx="33">
                  <c:v>119</c:v>
                </c:pt>
                <c:pt idx="34">
                  <c:v>99</c:v>
                </c:pt>
                <c:pt idx="35">
                  <c:v>139</c:v>
                </c:pt>
                <c:pt idx="36">
                  <c:v>182</c:v>
                </c:pt>
                <c:pt idx="37">
                  <c:v>115</c:v>
                </c:pt>
                <c:pt idx="38">
                  <c:v>158</c:v>
                </c:pt>
                <c:pt idx="39">
                  <c:v>101</c:v>
                </c:pt>
                <c:pt idx="40">
                  <c:v>107</c:v>
                </c:pt>
                <c:pt idx="41">
                  <c:v>129</c:v>
                </c:pt>
                <c:pt idx="42">
                  <c:v>59</c:v>
                </c:pt>
                <c:pt idx="43">
                  <c:v>84</c:v>
                </c:pt>
                <c:pt idx="44">
                  <c:v>189</c:v>
                </c:pt>
                <c:pt idx="45">
                  <c:v>108</c:v>
                </c:pt>
                <c:pt idx="46">
                  <c:v>232</c:v>
                </c:pt>
                <c:pt idx="47">
                  <c:v>219</c:v>
                </c:pt>
                <c:pt idx="48">
                  <c:v>110</c:v>
                </c:pt>
                <c:pt idx="49">
                  <c:v>430</c:v>
                </c:pt>
                <c:pt idx="50">
                  <c:v>160</c:v>
                </c:pt>
                <c:pt idx="51">
                  <c:v>26</c:v>
                </c:pt>
                <c:pt idx="52">
                  <c:v>26</c:v>
                </c:pt>
                <c:pt idx="53">
                  <c:v>83</c:v>
                </c:pt>
                <c:pt idx="54">
                  <c:v>129</c:v>
                </c:pt>
                <c:pt idx="55">
                  <c:v>140</c:v>
                </c:pt>
                <c:pt idx="5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0-48A6-97B7-6F450768F207}"/>
            </c:ext>
          </c:extLst>
        </c:ser>
        <c:ser>
          <c:idx val="3"/>
          <c:order val="3"/>
          <c:tx>
            <c:strRef>
              <c:f>'3.1.8'!$E$4:$E$5</c:f>
              <c:strCache>
                <c:ptCount val="2"/>
                <c:pt idx="0">
                  <c:v>Turístico de lujo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'3.1.8'!$A$7:$A$63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'3.1.8'!$E$7:$E$63</c:f>
              <c:numCache>
                <c:formatCode>#,##0</c:formatCode>
                <c:ptCount val="5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19</c:v>
                </c:pt>
                <c:pt idx="22">
                  <c:v>21</c:v>
                </c:pt>
                <c:pt idx="23">
                  <c:v>44</c:v>
                </c:pt>
                <c:pt idx="24">
                  <c:v>66</c:v>
                </c:pt>
                <c:pt idx="25">
                  <c:v>65</c:v>
                </c:pt>
                <c:pt idx="26">
                  <c:v>51</c:v>
                </c:pt>
                <c:pt idx="27">
                  <c:v>93</c:v>
                </c:pt>
                <c:pt idx="28">
                  <c:v>158</c:v>
                </c:pt>
                <c:pt idx="29">
                  <c:v>92</c:v>
                </c:pt>
                <c:pt idx="30">
                  <c:v>195</c:v>
                </c:pt>
                <c:pt idx="31">
                  <c:v>181</c:v>
                </c:pt>
                <c:pt idx="32">
                  <c:v>138</c:v>
                </c:pt>
                <c:pt idx="33">
                  <c:v>196</c:v>
                </c:pt>
                <c:pt idx="34">
                  <c:v>235</c:v>
                </c:pt>
                <c:pt idx="35">
                  <c:v>274</c:v>
                </c:pt>
                <c:pt idx="36">
                  <c:v>386</c:v>
                </c:pt>
                <c:pt idx="37">
                  <c:v>506</c:v>
                </c:pt>
                <c:pt idx="38">
                  <c:v>629</c:v>
                </c:pt>
                <c:pt idx="39">
                  <c:v>462</c:v>
                </c:pt>
                <c:pt idx="40">
                  <c:v>392</c:v>
                </c:pt>
                <c:pt idx="41">
                  <c:v>747</c:v>
                </c:pt>
                <c:pt idx="42">
                  <c:v>699</c:v>
                </c:pt>
                <c:pt idx="43">
                  <c:v>1165</c:v>
                </c:pt>
                <c:pt idx="44">
                  <c:v>1236</c:v>
                </c:pt>
                <c:pt idx="45">
                  <c:v>2326</c:v>
                </c:pt>
                <c:pt idx="46">
                  <c:v>2120</c:v>
                </c:pt>
                <c:pt idx="47">
                  <c:v>3879</c:v>
                </c:pt>
                <c:pt idx="48">
                  <c:v>3695</c:v>
                </c:pt>
                <c:pt idx="49">
                  <c:v>5175</c:v>
                </c:pt>
                <c:pt idx="50">
                  <c:v>2666</c:v>
                </c:pt>
                <c:pt idx="51">
                  <c:v>1704</c:v>
                </c:pt>
                <c:pt idx="52">
                  <c:v>3002</c:v>
                </c:pt>
                <c:pt idx="53">
                  <c:v>4216</c:v>
                </c:pt>
                <c:pt idx="54">
                  <c:v>5487</c:v>
                </c:pt>
                <c:pt idx="55">
                  <c:v>2747</c:v>
                </c:pt>
                <c:pt idx="56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0-48A6-97B7-6F450768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72720"/>
        <c:axId val="452173112"/>
      </c:barChart>
      <c:catAx>
        <c:axId val="4521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52173112"/>
        <c:crosses val="autoZero"/>
        <c:auto val="1"/>
        <c:lblAlgn val="ctr"/>
        <c:lblOffset val="100"/>
        <c:noMultiLvlLbl val="0"/>
      </c:catAx>
      <c:valAx>
        <c:axId val="452173112"/>
        <c:scaling>
          <c:orientation val="minMax"/>
          <c:max val="1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 de Vehículos</a:t>
                </a:r>
              </a:p>
            </c:rich>
          </c:tx>
          <c:layout>
            <c:manualLayout>
              <c:xMode val="edge"/>
              <c:yMode val="edge"/>
              <c:x val="2.0000000000000011E-2"/>
              <c:y val="0.200494540392396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72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66804724409449"/>
          <c:y val="0.89355618393004344"/>
          <c:w val="0.6326390551181148"/>
          <c:h val="7.9924479053378267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Parque Vehicular  del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Participación por Modalidad de Servicio 2025</a:t>
            </a:r>
          </a:p>
        </c:rich>
      </c:tx>
      <c:layout>
        <c:manualLayout>
          <c:xMode val="edge"/>
          <c:yMode val="edge"/>
          <c:x val="0.136534776902887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6556430446194266E-2"/>
          <c:y val="0.23188410030977524"/>
          <c:w val="0.44062489063867016"/>
          <c:h val="0.7356521256468562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FC74-403A-BFB8-EF095EB0EF0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C74-403A-BFB8-EF095EB0EF05}"/>
              </c:ext>
            </c:extLst>
          </c:dPt>
          <c:dPt>
            <c:idx val="2"/>
            <c:bubble3D val="0"/>
            <c:explosion val="5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C74-403A-BFB8-EF095EB0EF05}"/>
              </c:ext>
            </c:extLst>
          </c:dPt>
          <c:dPt>
            <c:idx val="3"/>
            <c:bubble3D val="0"/>
            <c:explosion val="1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C74-403A-BFB8-EF095EB0EF05}"/>
              </c:ext>
            </c:extLst>
          </c:dPt>
          <c:dLbls>
            <c:dLbl>
              <c:idx val="0"/>
              <c:layout>
                <c:manualLayout>
                  <c:x val="7.1865266841644793E-2"/>
                  <c:y val="1.9221548642528546E-2"/>
                </c:manualLayout>
              </c:layout>
              <c:tx>
                <c:rich>
                  <a:bodyPr/>
                  <a:lstStyle/>
                  <a:p>
                    <a:fld id="{75A30586-921C-494D-A30C-E1A2D017C24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74-403A-BFB8-EF095EB0EF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6E7ECF-21D0-4957-9E72-B992037C3AC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74-403A-BFB8-EF095EB0EF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F53F891-1110-46FF-BBF6-3C6A6F98FBD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74-403A-BFB8-EF095EB0EF0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5A4E6DA-80D9-442D-914E-5763F9D9835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C74-403A-BFB8-EF095EB0E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'3.1.8'!$B$4:$E$5</c:f>
              <c:strCache>
                <c:ptCount val="4"/>
                <c:pt idx="0">
                  <c:v>Chofer Guía</c:v>
                </c:pt>
                <c:pt idx="1">
                  <c:v>De Excursión</c:v>
                </c:pt>
                <c:pt idx="2">
                  <c:v>Turístico</c:v>
                </c:pt>
                <c:pt idx="3">
                  <c:v>Turístico de lujo</c:v>
                </c:pt>
              </c:strCache>
            </c:strRef>
          </c:cat>
          <c:val>
            <c:numRef>
              <c:f>'3.1.8'!$B$66:$E$66</c:f>
              <c:numCache>
                <c:formatCode>0.0</c:formatCode>
                <c:ptCount val="4"/>
                <c:pt idx="0">
                  <c:v>2.4947113804350574</c:v>
                </c:pt>
                <c:pt idx="1">
                  <c:v>55.782083589687403</c:v>
                </c:pt>
                <c:pt idx="2">
                  <c:v>3.3670175556885318</c:v>
                </c:pt>
                <c:pt idx="3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74-403A-BFB8-EF095EB0EF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09735345581862"/>
          <c:y val="0.33691189536221144"/>
          <c:w val="0.23180424321959756"/>
          <c:h val="0.3354512081161628"/>
        </c:manualLayout>
      </c:layout>
      <c:overlay val="0"/>
      <c:txPr>
        <a:bodyPr/>
        <a:lstStyle/>
        <a:p>
          <a:pPr rtl="0">
            <a:defRPr lang="es-ES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Permisionarios por Tipo</a:t>
            </a:r>
            <a:r>
              <a:rPr lang="en-US" sz="1200" baseline="0"/>
              <a:t> de Persona 2025</a:t>
            </a:r>
            <a:endParaRPr lang="en-US" sz="1200"/>
          </a:p>
        </c:rich>
      </c:tx>
      <c:layout>
        <c:manualLayout>
          <c:xMode val="edge"/>
          <c:yMode val="edge"/>
          <c:x val="0.28477453138643588"/>
          <c:y val="1.6805288753643245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44288301032139"/>
          <c:y val="0.13580520896426421"/>
          <c:w val="0.86544960486485289"/>
          <c:h val="0.63544098526145776"/>
        </c:manualLayout>
      </c:layout>
      <c:lineChart>
        <c:grouping val="standard"/>
        <c:varyColors val="0"/>
        <c:ser>
          <c:idx val="0"/>
          <c:order val="0"/>
          <c:tx>
            <c:strRef>
              <c:f>'3.2.1'!$B$7:$B$8</c:f>
              <c:strCache>
                <c:ptCount val="2"/>
                <c:pt idx="0">
                  <c:v>Personas Físicas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'3.2.1'!$E$10:$E$41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'3.2.1'!$B$10:$B$41</c:f>
              <c:numCache>
                <c:formatCode>#,##0</c:formatCode>
                <c:ptCount val="32"/>
                <c:pt idx="0">
                  <c:v>254</c:v>
                </c:pt>
                <c:pt idx="1">
                  <c:v>162</c:v>
                </c:pt>
                <c:pt idx="2">
                  <c:v>57</c:v>
                </c:pt>
                <c:pt idx="3">
                  <c:v>19</c:v>
                </c:pt>
                <c:pt idx="4">
                  <c:v>117</c:v>
                </c:pt>
                <c:pt idx="5">
                  <c:v>154</c:v>
                </c:pt>
                <c:pt idx="6">
                  <c:v>4481</c:v>
                </c:pt>
                <c:pt idx="7">
                  <c:v>242</c:v>
                </c:pt>
                <c:pt idx="8">
                  <c:v>70</c:v>
                </c:pt>
                <c:pt idx="9">
                  <c:v>117</c:v>
                </c:pt>
                <c:pt idx="10">
                  <c:v>1319</c:v>
                </c:pt>
                <c:pt idx="11">
                  <c:v>648</c:v>
                </c:pt>
                <c:pt idx="12">
                  <c:v>396</c:v>
                </c:pt>
                <c:pt idx="13">
                  <c:v>796</c:v>
                </c:pt>
                <c:pt idx="14">
                  <c:v>1656</c:v>
                </c:pt>
                <c:pt idx="15">
                  <c:v>357</c:v>
                </c:pt>
                <c:pt idx="16">
                  <c:v>141</c:v>
                </c:pt>
                <c:pt idx="17">
                  <c:v>74</c:v>
                </c:pt>
                <c:pt idx="18">
                  <c:v>463</c:v>
                </c:pt>
                <c:pt idx="19">
                  <c:v>284</c:v>
                </c:pt>
                <c:pt idx="20">
                  <c:v>342</c:v>
                </c:pt>
                <c:pt idx="21">
                  <c:v>219</c:v>
                </c:pt>
                <c:pt idx="22">
                  <c:v>757</c:v>
                </c:pt>
                <c:pt idx="23">
                  <c:v>211</c:v>
                </c:pt>
                <c:pt idx="24">
                  <c:v>306</c:v>
                </c:pt>
                <c:pt idx="25">
                  <c:v>134</c:v>
                </c:pt>
                <c:pt idx="26">
                  <c:v>39</c:v>
                </c:pt>
                <c:pt idx="27">
                  <c:v>76</c:v>
                </c:pt>
                <c:pt idx="28">
                  <c:v>152</c:v>
                </c:pt>
                <c:pt idx="29">
                  <c:v>386</c:v>
                </c:pt>
                <c:pt idx="30">
                  <c:v>180</c:v>
                </c:pt>
                <c:pt idx="31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7-447F-8E43-5DE984419B79}"/>
            </c:ext>
          </c:extLst>
        </c:ser>
        <c:ser>
          <c:idx val="1"/>
          <c:order val="1"/>
          <c:tx>
            <c:strRef>
              <c:f>'3.2.1'!$C$7:$C$8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'3.2.1'!$E$10:$E$41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'3.2.1'!$C$10:$C$41</c:f>
              <c:numCache>
                <c:formatCode>#,##0</c:formatCode>
                <c:ptCount val="32"/>
                <c:pt idx="0">
                  <c:v>167</c:v>
                </c:pt>
                <c:pt idx="1">
                  <c:v>121</c:v>
                </c:pt>
                <c:pt idx="2">
                  <c:v>510</c:v>
                </c:pt>
                <c:pt idx="3">
                  <c:v>97</c:v>
                </c:pt>
                <c:pt idx="4">
                  <c:v>269</c:v>
                </c:pt>
                <c:pt idx="5">
                  <c:v>116</c:v>
                </c:pt>
                <c:pt idx="6">
                  <c:v>1991</c:v>
                </c:pt>
                <c:pt idx="7">
                  <c:v>115</c:v>
                </c:pt>
                <c:pt idx="8">
                  <c:v>83</c:v>
                </c:pt>
                <c:pt idx="9">
                  <c:v>35</c:v>
                </c:pt>
                <c:pt idx="10">
                  <c:v>283</c:v>
                </c:pt>
                <c:pt idx="11">
                  <c:v>507</c:v>
                </c:pt>
                <c:pt idx="12">
                  <c:v>177</c:v>
                </c:pt>
                <c:pt idx="13">
                  <c:v>142</c:v>
                </c:pt>
                <c:pt idx="14">
                  <c:v>655</c:v>
                </c:pt>
                <c:pt idx="15">
                  <c:v>270</c:v>
                </c:pt>
                <c:pt idx="16">
                  <c:v>88</c:v>
                </c:pt>
                <c:pt idx="17">
                  <c:v>114</c:v>
                </c:pt>
                <c:pt idx="18">
                  <c:v>141</c:v>
                </c:pt>
                <c:pt idx="19">
                  <c:v>457</c:v>
                </c:pt>
                <c:pt idx="20">
                  <c:v>188</c:v>
                </c:pt>
                <c:pt idx="21">
                  <c:v>375</c:v>
                </c:pt>
                <c:pt idx="22">
                  <c:v>2045</c:v>
                </c:pt>
                <c:pt idx="23">
                  <c:v>280</c:v>
                </c:pt>
                <c:pt idx="24">
                  <c:v>129</c:v>
                </c:pt>
                <c:pt idx="25">
                  <c:v>65</c:v>
                </c:pt>
                <c:pt idx="26">
                  <c:v>115</c:v>
                </c:pt>
                <c:pt idx="27">
                  <c:v>23</c:v>
                </c:pt>
                <c:pt idx="28">
                  <c:v>54</c:v>
                </c:pt>
                <c:pt idx="29">
                  <c:v>240</c:v>
                </c:pt>
                <c:pt idx="30">
                  <c:v>176</c:v>
                </c:pt>
                <c:pt idx="31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7-447F-8E43-5DE98441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923384"/>
        <c:axId val="437926912"/>
      </c:lineChart>
      <c:catAx>
        <c:axId val="437923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37926912"/>
        <c:crosses val="autoZero"/>
        <c:auto val="1"/>
        <c:lblAlgn val="ctr"/>
        <c:lblOffset val="100"/>
        <c:noMultiLvlLbl val="0"/>
      </c:catAx>
      <c:valAx>
        <c:axId val="437926912"/>
        <c:scaling>
          <c:orientation val="minMax"/>
          <c:max val="4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 de personas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37923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Permisionarios del 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Participación por </a:t>
            </a:r>
            <a:r>
              <a:rPr lang="en-US" sz="1200"/>
              <a:t>Tipo de Persona 2025</a:t>
            </a:r>
          </a:p>
        </c:rich>
      </c:tx>
      <c:layout>
        <c:manualLayout>
          <c:xMode val="edge"/>
          <c:yMode val="edge"/>
          <c:x val="0.1785585103340632"/>
          <c:y val="4.579744324331033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254370471019082"/>
          <c:y val="0.19452507745263017"/>
          <c:w val="0.41769608055126695"/>
          <c:h val="0.76374925389668169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explosion val="7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EE-4C39-8751-A032055E52B7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4EE-4C39-8751-A032055E52B7}"/>
              </c:ext>
            </c:extLst>
          </c:dPt>
          <c:dLbls>
            <c:dLbl>
              <c:idx val="0"/>
              <c:layout>
                <c:manualLayout>
                  <c:x val="-0.10304209614408488"/>
                  <c:y val="-6.5459224314914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E-4C39-8751-A032055E52B7}"/>
                </c:ext>
              </c:extLst>
            </c:dLbl>
            <c:dLbl>
              <c:idx val="1"/>
              <c:layout>
                <c:manualLayout>
                  <c:x val="9.8398249599477697E-2"/>
                  <c:y val="6.61916627372499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E-4C39-8751-A032055E5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'3.2.1'!$B$7:$C$8</c:f>
              <c:strCache>
                <c:ptCount val="2"/>
                <c:pt idx="0">
                  <c:v>Personas Físicas</c:v>
                </c:pt>
                <c:pt idx="1">
                  <c:v>Personas Morales</c:v>
                </c:pt>
              </c:strCache>
            </c:strRef>
          </c:cat>
          <c:val>
            <c:numRef>
              <c:f>'3.2.1'!$B$44:$C$44</c:f>
              <c:numCache>
                <c:formatCode>0</c:formatCode>
                <c:ptCount val="2"/>
                <c:pt idx="0">
                  <c:v>59.169048673457063</c:v>
                </c:pt>
                <c:pt idx="1">
                  <c:v>40.830951326542937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EE-4C39-8751-A032055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9946648177904702"/>
          <c:y val="0.39717581232798838"/>
          <c:w val="0.24991395670991248"/>
          <c:h val="0.26925505749726825"/>
        </c:manualLayout>
      </c:layout>
      <c:overlay val="0"/>
      <c:txPr>
        <a:bodyPr/>
        <a:lstStyle/>
        <a:p>
          <a:pPr rtl="0"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Estructura Empresarial del Transporte Turístico por Tierra </a:t>
            </a:r>
            <a:r>
              <a:rPr lang="en-US" sz="1200" baseline="0"/>
              <a:t>2025</a:t>
            </a:r>
            <a:endParaRPr lang="en-US" sz="1200"/>
          </a:p>
        </c:rich>
      </c:tx>
      <c:layout>
        <c:manualLayout>
          <c:xMode val="edge"/>
          <c:yMode val="edge"/>
          <c:x val="0.1914742120649553"/>
          <c:y val="3.100775193798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32708106608625"/>
          <c:y val="0.14087489063867017"/>
          <c:w val="0.85168478330452801"/>
          <c:h val="0.6826955810851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'3.3.1'!$C$6:$C$7</c:f>
              <c:strCache>
                <c:ptCount val="2"/>
                <c:pt idx="0">
                  <c:v>Número de 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'3.3.1'!$C$9:$C$15</c:f>
              <c:numCache>
                <c:formatCode>#,##0</c:formatCode>
                <c:ptCount val="7"/>
                <c:pt idx="0">
                  <c:v>19828</c:v>
                </c:pt>
                <c:pt idx="2">
                  <c:v>2945</c:v>
                </c:pt>
                <c:pt idx="4">
                  <c:v>276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5-4183-8559-94AA66FF081E}"/>
            </c:ext>
          </c:extLst>
        </c:ser>
        <c:ser>
          <c:idx val="1"/>
          <c:order val="1"/>
          <c:tx>
            <c:strRef>
              <c:f>'3.3.1'!$E$6:$E$7</c:f>
              <c:strCache>
                <c:ptCount val="2"/>
                <c:pt idx="0">
                  <c:v>Número de Vehículos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-1.9873302490567793E-17"/>
                  <c:y val="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ED-429B-8B7E-E03882CD3C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'3.3.1'!$E$9:$E$15</c:f>
              <c:numCache>
                <c:formatCode>#,##0</c:formatCode>
                <c:ptCount val="7"/>
                <c:pt idx="0">
                  <c:v>34803</c:v>
                </c:pt>
                <c:pt idx="2">
                  <c:v>32565</c:v>
                </c:pt>
                <c:pt idx="4">
                  <c:v>13539</c:v>
                </c:pt>
                <c:pt idx="6">
                  <c:v>37744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5-4183-8559-94AA66FF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928480"/>
        <c:axId val="437921424"/>
      </c:barChart>
      <c:catAx>
        <c:axId val="43792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37921424"/>
        <c:crosses val="autoZero"/>
        <c:auto val="1"/>
        <c:lblAlgn val="ctr"/>
        <c:lblOffset val="100"/>
        <c:noMultiLvlLbl val="0"/>
      </c:catAx>
      <c:valAx>
        <c:axId val="437921424"/>
        <c:scaling>
          <c:orientation val="minMax"/>
          <c:max val="45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3792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52480635042568"/>
          <c:y val="0.91989864474487859"/>
          <c:w val="0.50896647675138151"/>
          <c:h val="8.010149894053957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Empresas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del Transporte Turístico por Tierra Participación </a:t>
            </a:r>
            <a:r>
              <a:rPr lang="en-US" sz="1200" b="1" i="0" u="none" strike="noStrike" baseline="0"/>
              <a:t>en la </a:t>
            </a:r>
            <a:r>
              <a:rPr lang="en-US" sz="1200"/>
              <a:t>Estructura Empresarial</a:t>
            </a:r>
            <a:r>
              <a:rPr lang="en-US" sz="1200" baseline="0"/>
              <a:t> </a:t>
            </a:r>
            <a:r>
              <a:rPr lang="en-US" sz="1200"/>
              <a:t>2025</a:t>
            </a:r>
          </a:p>
        </c:rich>
      </c:tx>
      <c:layout>
        <c:manualLayout>
          <c:xMode val="edge"/>
          <c:yMode val="edge"/>
          <c:x val="0.1589563258616891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8760085368212006E-2"/>
          <c:y val="0.23815118722339268"/>
          <c:w val="0.47106417463114703"/>
          <c:h val="0.76097219257891169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explosion val="12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EC7D-4CC6-8EB1-183C3EC08DF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C7D-4CC6-8EB1-183C3EC08D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EC7D-4CC6-8EB1-183C3EC08DFA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C7D-4CC6-8EB1-183C3EC08DFA}"/>
              </c:ext>
            </c:extLst>
          </c:dPt>
          <c:dLbls>
            <c:dLbl>
              <c:idx val="0"/>
              <c:layout>
                <c:manualLayout>
                  <c:x val="-6.3592079654323716E-2"/>
                  <c:y val="-0.14822347933338828"/>
                </c:manualLayout>
              </c:layout>
              <c:tx>
                <c:rich>
                  <a:bodyPr/>
                  <a:lstStyle/>
                  <a:p>
                    <a:fld id="{F2C64AF2-078E-4285-8946-B44C768E4A6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C7D-4CC6-8EB1-183C3EC08D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4F4191-B619-4703-8C72-82326AECF95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C7D-4CC6-8EB1-183C3EC08DFA}"/>
                </c:ext>
              </c:extLst>
            </c:dLbl>
            <c:dLbl>
              <c:idx val="2"/>
              <c:layout>
                <c:manualLayout>
                  <c:x val="5.8146138884897898E-2"/>
                  <c:y val="-4.9230201379629026E-3"/>
                </c:manualLayout>
              </c:layout>
              <c:tx>
                <c:rich>
                  <a:bodyPr/>
                  <a:lstStyle/>
                  <a:p>
                    <a:fld id="{72059D84-BFCE-419C-BAFC-8F2ECE5FC60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C7D-4CC6-8EB1-183C3EC08DFA}"/>
                </c:ext>
              </c:extLst>
            </c:dLbl>
            <c:dLbl>
              <c:idx val="3"/>
              <c:layout>
                <c:manualLayout>
                  <c:x val="8.4828719614173001E-2"/>
                  <c:y val="9.0441564406050196E-2"/>
                </c:manualLayout>
              </c:layout>
              <c:tx>
                <c:rich>
                  <a:bodyPr/>
                  <a:lstStyle/>
                  <a:p>
                    <a:fld id="{4314CBC4-9624-4608-92F9-0899A823766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C7D-4CC6-8EB1-183C3EC08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('3.3.1'!$A$9,'3.3.1'!$A$11,'3.3.1'!$A$13,'3.3.1'!$A$15)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('3.3.1'!$D$9,'3.3.1'!$D$11,'3.3.1'!$D$13,'3.3.1'!$D$15)</c:f>
              <c:numCache>
                <c:formatCode>#,##0.0</c:formatCode>
                <c:ptCount val="4"/>
                <c:pt idx="0">
                  <c:v>85.672312478396123</c:v>
                </c:pt>
                <c:pt idx="1">
                  <c:v>12.724680262703075</c:v>
                </c:pt>
                <c:pt idx="2">
                  <c:v>1.1925337020394053</c:v>
                </c:pt>
                <c:pt idx="3">
                  <c:v>0.41047355686138953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D-4CC6-8EB1-183C3EC08D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337127258068353"/>
          <c:y val="0.37751618876954079"/>
          <c:w val="0.24186940599587636"/>
          <c:h val="0.33442585075127307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/>
            </a:pPr>
            <a:r>
              <a:rPr lang="en-US" sz="1200" b="1" i="0" baseline="0"/>
              <a:t>Vehículos del Transporte Turístico por Tierra </a:t>
            </a:r>
          </a:p>
          <a:p>
            <a:pPr>
              <a:defRPr lang="es-ES" sz="1000"/>
            </a:pPr>
            <a:r>
              <a:rPr lang="en-US" sz="1200" b="1" i="0" baseline="0"/>
              <a:t>Participación en la Estructura Empresarial 2025</a:t>
            </a:r>
            <a:endParaRPr lang="es-ES" sz="1000"/>
          </a:p>
        </c:rich>
      </c:tx>
      <c:layout>
        <c:manualLayout>
          <c:xMode val="edge"/>
          <c:yMode val="edge"/>
          <c:x val="0.17098023079576613"/>
          <c:y val="4.44579023921502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797824123608908E-2"/>
          <c:y val="0.22370726396616999"/>
          <c:w val="0.4473769699110911"/>
          <c:h val="0.73229306509232017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explosion val="4"/>
          <c:dPt>
            <c:idx val="0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3721-40D4-B08A-F31A3F071C46}"/>
              </c:ext>
            </c:extLst>
          </c:dPt>
          <c:dPt>
            <c:idx val="1"/>
            <c:bubble3D val="0"/>
            <c:explosion val="14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721-40D4-B08A-F31A3F071C46}"/>
              </c:ext>
            </c:extLst>
          </c:dPt>
          <c:dPt>
            <c:idx val="2"/>
            <c:bubble3D val="0"/>
            <c:explosion val="13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3721-40D4-B08A-F31A3F071C46}"/>
              </c:ext>
            </c:extLst>
          </c:dPt>
          <c:dPt>
            <c:idx val="3"/>
            <c:bubble3D val="0"/>
            <c:explosion val="15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721-40D4-B08A-F31A3F071C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8-3721-40D4-B08A-F31A3F071C46}"/>
              </c:ext>
            </c:extLst>
          </c:dPt>
          <c:dLbls>
            <c:dLbl>
              <c:idx val="0"/>
              <c:layout>
                <c:manualLayout>
                  <c:x val="-0.11228789952926795"/>
                  <c:y val="8.4461613051719855E-2"/>
                </c:manualLayout>
              </c:layout>
              <c:tx>
                <c:rich>
                  <a:bodyPr/>
                  <a:lstStyle/>
                  <a:p>
                    <a:fld id="{BF515780-2603-483F-B78F-94F311DC7AE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721-40D4-B08A-F31A3F071C46}"/>
                </c:ext>
              </c:extLst>
            </c:dLbl>
            <c:dLbl>
              <c:idx val="1"/>
              <c:layout>
                <c:manualLayout>
                  <c:x val="-3.2603927920752951E-2"/>
                  <c:y val="-9.7807385262730445E-2"/>
                </c:manualLayout>
              </c:layout>
              <c:tx>
                <c:rich>
                  <a:bodyPr/>
                  <a:lstStyle/>
                  <a:p>
                    <a:fld id="{6F1046F8-B9AD-40A1-9AEA-45018A6447B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721-40D4-B08A-F31A3F071C46}"/>
                </c:ext>
              </c:extLst>
            </c:dLbl>
            <c:dLbl>
              <c:idx val="2"/>
              <c:layout>
                <c:manualLayout>
                  <c:x val="9.7777779678774754E-2"/>
                  <c:y val="-6.1078856766790458E-2"/>
                </c:manualLayout>
              </c:layout>
              <c:tx>
                <c:rich>
                  <a:bodyPr/>
                  <a:lstStyle/>
                  <a:p>
                    <a:fld id="{A828F1F6-7680-40DB-A0CA-0CA6E8BE4D8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721-40D4-B08A-F31A3F071C46}"/>
                </c:ext>
              </c:extLst>
            </c:dLbl>
            <c:dLbl>
              <c:idx val="3"/>
              <c:layout>
                <c:manualLayout>
                  <c:x val="9.0386489557431504E-2"/>
                  <c:y val="6.217035077985112E-2"/>
                </c:manualLayout>
              </c:layout>
              <c:tx>
                <c:rich>
                  <a:bodyPr/>
                  <a:lstStyle/>
                  <a:p>
                    <a:fld id="{D4216570-B477-4451-8F19-04B66C3652F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721-40D4-B08A-F31A3F071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('3.3.1'!$A$9,'3.3.1'!$A$11,'3.3.1'!$A$13,'3.3.1'!$A$15)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('3.3.1'!$F$9,'3.3.1'!$F$11,'3.3.1'!$F$13,'3.3.1'!$F$15)</c:f>
              <c:numCache>
                <c:formatCode>#,##0.0</c:formatCode>
                <c:ptCount val="4"/>
                <c:pt idx="0">
                  <c:v>29.332243301784221</c:v>
                </c:pt>
                <c:pt idx="1">
                  <c:v>27.5</c:v>
                </c:pt>
                <c:pt idx="2">
                  <c:v>11.410776141794001</c:v>
                </c:pt>
                <c:pt idx="3">
                  <c:v>31.810941332142168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21-40D4-B08A-F31A3F071C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341115278334116"/>
          <c:y val="0.36876394779172"/>
          <c:w val="0.31313205624831425"/>
          <c:h val="0.33360497851533588"/>
        </c:manualLayout>
      </c:layout>
      <c:overlay val="0"/>
      <c:txPr>
        <a:bodyPr/>
        <a:lstStyle/>
        <a:p>
          <a:pPr rtl="0"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 sz="1100" baseline="0"/>
              <a:t>Parque Vehicular del Transporte Turístico por Tierra </a:t>
            </a:r>
          </a:p>
          <a:p>
            <a:pPr>
              <a:defRPr lang="es-ES"/>
            </a:pPr>
            <a:r>
              <a:rPr lang="en-US" sz="1100" baseline="0"/>
              <a:t>Paticipación por Modalidad de Servicio 2025</a:t>
            </a:r>
            <a:endParaRPr lang="en-US" sz="1100"/>
          </a:p>
        </c:rich>
      </c:tx>
      <c:layout>
        <c:manualLayout>
          <c:xMode val="edge"/>
          <c:yMode val="edge"/>
          <c:x val="0.151354111986001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411854768153982E-2"/>
          <c:y val="0.21257526632700324"/>
          <c:w val="0.44373928258967626"/>
          <c:h val="0.7830693222170757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A1C6-4C53-BA06-D44AB2D91E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1C6-4C53-BA06-D44AB2D91E7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C6-4C53-BA06-D44AB2D91E74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1C6-4C53-BA06-D44AB2D91E74}"/>
              </c:ext>
            </c:extLst>
          </c:dPt>
          <c:dLbls>
            <c:dLbl>
              <c:idx val="0"/>
              <c:layout>
                <c:manualLayout>
                  <c:x val="6.4061023622047242E-2"/>
                  <c:y val="2.7797977458699993E-2"/>
                </c:manualLayout>
              </c:layout>
              <c:tx>
                <c:rich>
                  <a:bodyPr/>
                  <a:lstStyle/>
                  <a:p>
                    <a:fld id="{D2D0E3A0-ADE7-4938-B0BF-104E93353D1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6-4C53-BA06-D44AB2D91E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86C768-A0E1-4AC8-B40B-61D69A077C3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6-4C53-BA06-D44AB2D91E74}"/>
                </c:ext>
              </c:extLst>
            </c:dLbl>
            <c:dLbl>
              <c:idx val="2"/>
              <c:layout>
                <c:manualLayout>
                  <c:x val="6.7254374453193336E-2"/>
                  <c:y val="-9.6579048942411705E-2"/>
                </c:manualLayout>
              </c:layout>
              <c:tx>
                <c:rich>
                  <a:bodyPr/>
                  <a:lstStyle/>
                  <a:p>
                    <a:fld id="{B02C55DD-9DD5-4B28-B8E8-B53EDBFA959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6-4C53-BA06-D44AB2D91E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B770DE-309C-44EB-89E6-0298D8EDF83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1C6-4C53-BA06-D44AB2D91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'3.1.2'!$A$7:$A$10</c:f>
              <c:strCache>
                <c:ptCount val="4"/>
                <c:pt idx="0">
                  <c:v>Chofer Guía</c:v>
                </c:pt>
                <c:pt idx="1">
                  <c:v>De Excursión</c:v>
                </c:pt>
                <c:pt idx="2">
                  <c:v>Turístico </c:v>
                </c:pt>
                <c:pt idx="3">
                  <c:v>Turístico de Lujo </c:v>
                </c:pt>
              </c:strCache>
            </c:strRef>
          </c:cat>
          <c:val>
            <c:numRef>
              <c:f>'3.1.2'!$C$7:$C$10</c:f>
              <c:numCache>
                <c:formatCode>0.0</c:formatCode>
                <c:ptCount val="4"/>
                <c:pt idx="0">
                  <c:v>2.4947113804350574</c:v>
                </c:pt>
                <c:pt idx="1">
                  <c:v>55.782083589687403</c:v>
                </c:pt>
                <c:pt idx="2">
                  <c:v>3.3670175556885318</c:v>
                </c:pt>
                <c:pt idx="3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C6-4C53-BA06-D44AB2D91E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251531058617673"/>
          <c:y val="0.32559441099274355"/>
          <c:w val="0.26692913385826772"/>
          <c:h val="0.50755866913694614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Demanda Atendida en Pasajeros Transportados </a:t>
            </a:r>
          </a:p>
          <a:p>
            <a:pPr>
              <a:defRPr lang="es-ES" sz="1200"/>
            </a:pPr>
            <a:r>
              <a:rPr lang="en-US" sz="1200"/>
              <a:t>por modalidad de servicio 2025</a:t>
            </a:r>
          </a:p>
        </c:rich>
      </c:tx>
      <c:layout>
        <c:manualLayout>
          <c:xMode val="edge"/>
          <c:yMode val="edge"/>
          <c:x val="0.187522824352838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10524419741669"/>
          <c:y val="0.25239903824937471"/>
          <c:w val="0.40490206371262588"/>
          <c:h val="0.699999928822482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B5B8-4F79-AAB8-3F00275A24C2}"/>
              </c:ext>
            </c:extLst>
          </c:dPt>
          <c:dPt>
            <c:idx val="1"/>
            <c:bubble3D val="0"/>
            <c:explosion val="13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5B8-4F79-AAB8-3F00275A24C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5B8-4F79-AAB8-3F00275A24C2}"/>
              </c:ext>
            </c:extLst>
          </c:dPt>
          <c:dPt>
            <c:idx val="3"/>
            <c:bubble3D val="0"/>
            <c:explosion val="13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5B8-4F79-AAB8-3F00275A24C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987A853-815B-4808-99E4-0E52BE3D889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B8-4F79-AAB8-3F00275A24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A9DE3C-F012-4B09-8A81-E77847FA70A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B8-4F79-AAB8-3F00275A24C2}"/>
                </c:ext>
              </c:extLst>
            </c:dLbl>
            <c:dLbl>
              <c:idx val="2"/>
              <c:layout>
                <c:manualLayout>
                  <c:x val="-1.592136277083013E-2"/>
                  <c:y val="5.4145789558752225E-3"/>
                </c:manualLayout>
              </c:layout>
              <c:tx>
                <c:rich>
                  <a:bodyPr/>
                  <a:lstStyle/>
                  <a:p>
                    <a:fld id="{0FA08100-616A-45D0-BDC1-D835E8DB944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5B8-4F79-AAB8-3F00275A24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2B544C0-C2B7-4425-934E-607AC2BFA3F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5B8-4F79-AAB8-3F00275A2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'3.4.1'!$A$9:$A$12</c:f>
              <c:strCache>
                <c:ptCount val="4"/>
                <c:pt idx="0">
                  <c:v>Chofer Guía</c:v>
                </c:pt>
                <c:pt idx="1">
                  <c:v>De Excursión</c:v>
                </c:pt>
                <c:pt idx="2">
                  <c:v>Turístico </c:v>
                </c:pt>
                <c:pt idx="3">
                  <c:v>Turístico de Lujo </c:v>
                </c:pt>
              </c:strCache>
            </c:strRef>
          </c:cat>
          <c:val>
            <c:numRef>
              <c:f>'3.4.1'!$D$9:$D$12</c:f>
              <c:numCache>
                <c:formatCode>0.0</c:formatCode>
                <c:ptCount val="4"/>
                <c:pt idx="0">
                  <c:v>0.68948336962898082</c:v>
                </c:pt>
                <c:pt idx="1">
                  <c:v>86.772526739579391</c:v>
                </c:pt>
                <c:pt idx="2">
                  <c:v>2.0060912400253934</c:v>
                </c:pt>
                <c:pt idx="3">
                  <c:v>10.531898650766227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8-4F79-AAB8-3F00275A24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98615614224693"/>
          <c:y val="0.30680380068770596"/>
          <c:w val="0.30216458236838145"/>
          <c:h val="0.38639239862459174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n-US" sz="1600"/>
              <a:t>Tráfico de Pasajeros-KM 2025</a:t>
            </a:r>
          </a:p>
        </c:rich>
      </c:tx>
      <c:layout>
        <c:manualLayout>
          <c:xMode val="edge"/>
          <c:yMode val="edge"/>
          <c:x val="0.22932722800612595"/>
          <c:y val="2.2336863064530726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9822105570137228E-2"/>
          <c:y val="0.23007946420490541"/>
          <c:w val="0.42739930593155234"/>
          <c:h val="0.750159471445379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4FB-4A33-98D3-068DA6DB28FA}"/>
              </c:ext>
            </c:extLst>
          </c:dPt>
          <c:dPt>
            <c:idx val="1"/>
            <c:bubble3D val="0"/>
            <c:explosion val="15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4FB-4A33-98D3-068DA6DB28FA}"/>
              </c:ext>
            </c:extLst>
          </c:dPt>
          <c:dPt>
            <c:idx val="2"/>
            <c:bubble3D val="0"/>
            <c:explosion val="17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4FB-4A33-98D3-068DA6DB28FA}"/>
              </c:ext>
            </c:extLst>
          </c:dPt>
          <c:dPt>
            <c:idx val="3"/>
            <c:bubble3D val="0"/>
            <c:explosion val="15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FB-4A33-98D3-068DA6DB28F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EF088C8-A6A9-43F7-A5BB-F0BC090EB9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FB-4A33-98D3-068DA6DB28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B56986-B949-4133-89A9-490D05CC743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B-4A33-98D3-068DA6DB28FA}"/>
                </c:ext>
              </c:extLst>
            </c:dLbl>
            <c:dLbl>
              <c:idx val="2"/>
              <c:layout>
                <c:manualLayout>
                  <c:x val="4.4717396572972583E-4"/>
                  <c:y val="3.1782061725042989E-3"/>
                </c:manualLayout>
              </c:layout>
              <c:tx>
                <c:rich>
                  <a:bodyPr/>
                  <a:lstStyle/>
                  <a:p>
                    <a:fld id="{037C7C0A-E186-4B24-B642-DEC03DD6FBC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B-4A33-98D3-068DA6DB28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B7EB51E-6E6C-4AA5-92FE-6F0A9D7C60D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B-4A33-98D3-068DA6DB2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'3.4.1'!$A$9:$A$12</c:f>
              <c:strCache>
                <c:ptCount val="4"/>
                <c:pt idx="0">
                  <c:v>Chofer Guía</c:v>
                </c:pt>
                <c:pt idx="1">
                  <c:v>De Excursión</c:v>
                </c:pt>
                <c:pt idx="2">
                  <c:v>Turístico </c:v>
                </c:pt>
                <c:pt idx="3">
                  <c:v>Turístico de Lujo </c:v>
                </c:pt>
              </c:strCache>
            </c:strRef>
          </c:cat>
          <c:val>
            <c:numRef>
              <c:f>'3.4.1'!$E$9:$E$12</c:f>
              <c:numCache>
                <c:formatCode>0.0</c:formatCode>
                <c:ptCount val="4"/>
                <c:pt idx="0">
                  <c:v>0.13830880761739883</c:v>
                </c:pt>
                <c:pt idx="1">
                  <c:v>87.254154944817145</c:v>
                </c:pt>
                <c:pt idx="2">
                  <c:v>2.0152618480848306</c:v>
                </c:pt>
                <c:pt idx="3">
                  <c:v>10.592274399480631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B-4A33-98D3-068DA6DB2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8935043237473503"/>
          <c:y val="0.40313114308987241"/>
          <c:w val="0.23144044494438257"/>
          <c:h val="0.2490514515249802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</a:p>
          <a:p>
            <a:pPr>
              <a:defRPr lang="es-ES" sz="1200"/>
            </a:pPr>
            <a:r>
              <a:rPr lang="en-US" sz="1200" b="1" i="0" u="none" strike="noStrike" baseline="0"/>
              <a:t>Parque Vehícular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200"/>
              <a:t>por Tipo de Combustible 2025</a:t>
            </a:r>
          </a:p>
        </c:rich>
      </c:tx>
      <c:layout>
        <c:manualLayout>
          <c:xMode val="edge"/>
          <c:yMode val="edge"/>
          <c:x val="0.26024849380845244"/>
          <c:y val="3.96710799715953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943286022891179E-2"/>
          <c:y val="0.11909886503574145"/>
          <c:w val="0.87970721354524029"/>
          <c:h val="0.6665939656915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'3.1.3'!$B$5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'3.1.3'!$I$7:$I$38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'3.1.3'!$B$7:$B$38</c:f>
              <c:numCache>
                <c:formatCode>#,##0</c:formatCode>
                <c:ptCount val="32"/>
                <c:pt idx="0">
                  <c:v>3011</c:v>
                </c:pt>
                <c:pt idx="1">
                  <c:v>962</c:v>
                </c:pt>
                <c:pt idx="2">
                  <c:v>453</c:v>
                </c:pt>
                <c:pt idx="3">
                  <c:v>285</c:v>
                </c:pt>
                <c:pt idx="4">
                  <c:v>688</c:v>
                </c:pt>
                <c:pt idx="5">
                  <c:v>687</c:v>
                </c:pt>
                <c:pt idx="6">
                  <c:v>19980</c:v>
                </c:pt>
                <c:pt idx="7">
                  <c:v>2223</c:v>
                </c:pt>
                <c:pt idx="8">
                  <c:v>324</c:v>
                </c:pt>
                <c:pt idx="9">
                  <c:v>491</c:v>
                </c:pt>
                <c:pt idx="10">
                  <c:v>5093</c:v>
                </c:pt>
                <c:pt idx="11">
                  <c:v>7457</c:v>
                </c:pt>
                <c:pt idx="12">
                  <c:v>1200</c:v>
                </c:pt>
                <c:pt idx="13">
                  <c:v>3982</c:v>
                </c:pt>
                <c:pt idx="14">
                  <c:v>17246</c:v>
                </c:pt>
                <c:pt idx="15">
                  <c:v>2138</c:v>
                </c:pt>
                <c:pt idx="16">
                  <c:v>536</c:v>
                </c:pt>
                <c:pt idx="17">
                  <c:v>785</c:v>
                </c:pt>
                <c:pt idx="18">
                  <c:v>2981</c:v>
                </c:pt>
                <c:pt idx="19">
                  <c:v>1075</c:v>
                </c:pt>
                <c:pt idx="20">
                  <c:v>1720</c:v>
                </c:pt>
                <c:pt idx="21">
                  <c:v>2592</c:v>
                </c:pt>
                <c:pt idx="22">
                  <c:v>4729</c:v>
                </c:pt>
                <c:pt idx="23">
                  <c:v>2333</c:v>
                </c:pt>
                <c:pt idx="24">
                  <c:v>879</c:v>
                </c:pt>
                <c:pt idx="25">
                  <c:v>820</c:v>
                </c:pt>
                <c:pt idx="26">
                  <c:v>246</c:v>
                </c:pt>
                <c:pt idx="27">
                  <c:v>931</c:v>
                </c:pt>
                <c:pt idx="28">
                  <c:v>578</c:v>
                </c:pt>
                <c:pt idx="29">
                  <c:v>1736</c:v>
                </c:pt>
                <c:pt idx="30">
                  <c:v>725</c:v>
                </c:pt>
                <c:pt idx="31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8-41F9-8B94-D7ACF8B25F5C}"/>
            </c:ext>
          </c:extLst>
        </c:ser>
        <c:ser>
          <c:idx val="1"/>
          <c:order val="1"/>
          <c:tx>
            <c:strRef>
              <c:f>'3.1.3'!$C$5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'3.1.3'!$I$7:$I$38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'3.1.3'!$C$7:$C$38</c:f>
              <c:numCache>
                <c:formatCode>#,##0</c:formatCode>
                <c:ptCount val="32"/>
                <c:pt idx="0">
                  <c:v>725</c:v>
                </c:pt>
                <c:pt idx="1">
                  <c:v>256</c:v>
                </c:pt>
                <c:pt idx="2">
                  <c:v>1934</c:v>
                </c:pt>
                <c:pt idx="3">
                  <c:v>221</c:v>
                </c:pt>
                <c:pt idx="4">
                  <c:v>668</c:v>
                </c:pt>
                <c:pt idx="5">
                  <c:v>93</c:v>
                </c:pt>
                <c:pt idx="6">
                  <c:v>4119</c:v>
                </c:pt>
                <c:pt idx="7">
                  <c:v>165</c:v>
                </c:pt>
                <c:pt idx="8">
                  <c:v>207</c:v>
                </c:pt>
                <c:pt idx="9">
                  <c:v>9</c:v>
                </c:pt>
                <c:pt idx="10">
                  <c:v>466</c:v>
                </c:pt>
                <c:pt idx="11">
                  <c:v>1719</c:v>
                </c:pt>
                <c:pt idx="12">
                  <c:v>607</c:v>
                </c:pt>
                <c:pt idx="13">
                  <c:v>237</c:v>
                </c:pt>
                <c:pt idx="14">
                  <c:v>2224</c:v>
                </c:pt>
                <c:pt idx="15">
                  <c:v>326</c:v>
                </c:pt>
                <c:pt idx="16">
                  <c:v>182</c:v>
                </c:pt>
                <c:pt idx="17">
                  <c:v>504</c:v>
                </c:pt>
                <c:pt idx="18">
                  <c:v>665</c:v>
                </c:pt>
                <c:pt idx="19">
                  <c:v>1269</c:v>
                </c:pt>
                <c:pt idx="20">
                  <c:v>267</c:v>
                </c:pt>
                <c:pt idx="21">
                  <c:v>1185</c:v>
                </c:pt>
                <c:pt idx="22">
                  <c:v>8229</c:v>
                </c:pt>
                <c:pt idx="23">
                  <c:v>531</c:v>
                </c:pt>
                <c:pt idx="24">
                  <c:v>279</c:v>
                </c:pt>
                <c:pt idx="25">
                  <c:v>70</c:v>
                </c:pt>
                <c:pt idx="26">
                  <c:v>306</c:v>
                </c:pt>
                <c:pt idx="27">
                  <c:v>50</c:v>
                </c:pt>
                <c:pt idx="28">
                  <c:v>91</c:v>
                </c:pt>
                <c:pt idx="29">
                  <c:v>379</c:v>
                </c:pt>
                <c:pt idx="30">
                  <c:v>430</c:v>
                </c:pt>
                <c:pt idx="3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8-41F9-8B94-D7ACF8B2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70368"/>
        <c:axId val="452158608"/>
      </c:barChart>
      <c:catAx>
        <c:axId val="45217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58608"/>
        <c:crosses val="autoZero"/>
        <c:auto val="1"/>
        <c:lblAlgn val="ctr"/>
        <c:lblOffset val="100"/>
        <c:noMultiLvlLbl val="0"/>
      </c:catAx>
      <c:valAx>
        <c:axId val="452158608"/>
        <c:scaling>
          <c:orientation val="minMax"/>
          <c:max val="25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346023100246558"/>
          <c:y val="0.92430648690393957"/>
          <c:w val="0.23951928375560144"/>
          <c:h val="7.569351309606030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effectLst/>
              </a:rPr>
              <a:t>Transporte Turístico por Tierra </a:t>
            </a:r>
            <a:endParaRPr lang="es-MX" sz="1050">
              <a:effectLst/>
            </a:endParaRP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</a:rPr>
              <a:t>Distribución del Parque Vehícular  por Tipo de Combustible 2025</a:t>
            </a:r>
            <a:endParaRPr lang="es-MX" sz="105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36526684164479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9569553805774273E-2"/>
          <c:y val="0.26893518518518517"/>
          <c:w val="0.43030555555555561"/>
          <c:h val="0.7171759259259260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explosion val="7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E1-4DAF-9739-9708552F9A26}"/>
              </c:ext>
            </c:extLst>
          </c:dPt>
          <c:dPt>
            <c:idx val="1"/>
            <c:bubble3D val="0"/>
            <c:explosion val="7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EE1-4DAF-9739-9708552F9A2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EE1-4DAF-9739-9708552F9A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EE1-4DAF-9739-9708552F9A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871-4C64-915C-A888C3E9243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0A0F24B-6ABE-4F4A-AB5B-84C6990ED9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EE1-4DAF-9739-9708552F9A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0599C4-A8B6-4700-AF2B-8327324035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0EE1-4DAF-9739-9708552F9A26}"/>
                </c:ext>
              </c:extLst>
            </c:dLbl>
            <c:dLbl>
              <c:idx val="2"/>
              <c:layout>
                <c:manualLayout>
                  <c:x val="-3.3388232720909912E-2"/>
                  <c:y val="-2.4600466608340647E-2"/>
                </c:manualLayout>
              </c:layout>
              <c:tx>
                <c:rich>
                  <a:bodyPr/>
                  <a:lstStyle/>
                  <a:p>
                    <a:fld id="{63E572D3-D4B9-40E0-B3EE-9F590E1C4B8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0EE1-4DAF-9739-9708552F9A26}"/>
                </c:ext>
              </c:extLst>
            </c:dLbl>
            <c:dLbl>
              <c:idx val="3"/>
              <c:layout>
                <c:manualLayout>
                  <c:x val="8.8044838145231799E-2"/>
                  <c:y val="-1.1861329833770778E-2"/>
                </c:manualLayout>
              </c:layout>
              <c:tx>
                <c:rich>
                  <a:bodyPr/>
                  <a:lstStyle/>
                  <a:p>
                    <a:fld id="{0D338A79-1B07-4F5D-8FE8-16FE1FAD875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0EE1-4DAF-9739-9708552F9A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71-4C64-915C-A888C3E92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'3.1.3'!$B$5:$E$5</c:f>
              <c:strCache>
                <c:ptCount val="4"/>
                <c:pt idx="0">
                  <c:v>Diesel</c:v>
                </c:pt>
                <c:pt idx="1">
                  <c:v>Gasolina</c:v>
                </c:pt>
                <c:pt idx="2">
                  <c:v>Gas</c:v>
                </c:pt>
                <c:pt idx="3">
                  <c:v>Gas-Gasolina</c:v>
                </c:pt>
              </c:strCache>
            </c:strRef>
          </c:cat>
          <c:val>
            <c:numRef>
              <c:f>'3.1.3'!$B$41:$E$41</c:f>
              <c:numCache>
                <c:formatCode>0.0</c:formatCode>
                <c:ptCount val="4"/>
                <c:pt idx="0">
                  <c:v>75.597340098271403</c:v>
                </c:pt>
                <c:pt idx="1">
                  <c:v>24.072279205400712</c:v>
                </c:pt>
                <c:pt idx="2">
                  <c:v>0.1989026641157681</c:v>
                </c:pt>
                <c:pt idx="3">
                  <c:v>6.1524976612080812E-2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1-4DAF-9739-9708552F9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536307961505"/>
          <c:y val="0.36710520559930016"/>
          <c:w val="0.20696719160104987"/>
          <c:h val="0.34614319043452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/>
              <a:t>Parque Vehicular </a:t>
            </a:r>
            <a:r>
              <a:rPr lang="en-US" sz="1200"/>
              <a:t>por Clase de Vehículo 2025</a:t>
            </a:r>
          </a:p>
        </c:rich>
      </c:tx>
      <c:layout>
        <c:manualLayout>
          <c:xMode val="edge"/>
          <c:yMode val="edge"/>
          <c:x val="0.28644739544278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16305677756122"/>
          <c:y val="0.12324306440331667"/>
          <c:w val="0.86785264382051563"/>
          <c:h val="0.63213048927998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'3.1.4'!$B$4:$B$5</c:f>
              <c:strCache>
                <c:ptCount val="2"/>
                <c:pt idx="0">
                  <c:v>Autobús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'3.1.4'!$G$7:$G$38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'3.1.4'!$B$7:$B$38</c:f>
              <c:numCache>
                <c:formatCode>#,##0</c:formatCode>
                <c:ptCount val="32"/>
                <c:pt idx="0">
                  <c:v>2598</c:v>
                </c:pt>
                <c:pt idx="1">
                  <c:v>809</c:v>
                </c:pt>
                <c:pt idx="2">
                  <c:v>101</c:v>
                </c:pt>
                <c:pt idx="3">
                  <c:v>133</c:v>
                </c:pt>
                <c:pt idx="4">
                  <c:v>454</c:v>
                </c:pt>
                <c:pt idx="5">
                  <c:v>482</c:v>
                </c:pt>
                <c:pt idx="6">
                  <c:v>15320</c:v>
                </c:pt>
                <c:pt idx="7">
                  <c:v>1918</c:v>
                </c:pt>
                <c:pt idx="8">
                  <c:v>237</c:v>
                </c:pt>
                <c:pt idx="9">
                  <c:v>413</c:v>
                </c:pt>
                <c:pt idx="10">
                  <c:v>4366</c:v>
                </c:pt>
                <c:pt idx="11">
                  <c:v>6040</c:v>
                </c:pt>
                <c:pt idx="12">
                  <c:v>958</c:v>
                </c:pt>
                <c:pt idx="13">
                  <c:v>3145</c:v>
                </c:pt>
                <c:pt idx="14">
                  <c:v>14464</c:v>
                </c:pt>
                <c:pt idx="15">
                  <c:v>1572</c:v>
                </c:pt>
                <c:pt idx="16">
                  <c:v>372</c:v>
                </c:pt>
                <c:pt idx="17">
                  <c:v>550</c:v>
                </c:pt>
                <c:pt idx="18">
                  <c:v>2719</c:v>
                </c:pt>
                <c:pt idx="19">
                  <c:v>397</c:v>
                </c:pt>
                <c:pt idx="20">
                  <c:v>1310</c:v>
                </c:pt>
                <c:pt idx="21">
                  <c:v>1750</c:v>
                </c:pt>
                <c:pt idx="22">
                  <c:v>742</c:v>
                </c:pt>
                <c:pt idx="23">
                  <c:v>1435</c:v>
                </c:pt>
                <c:pt idx="24">
                  <c:v>610</c:v>
                </c:pt>
                <c:pt idx="25">
                  <c:v>555</c:v>
                </c:pt>
                <c:pt idx="26">
                  <c:v>119</c:v>
                </c:pt>
                <c:pt idx="27">
                  <c:v>747</c:v>
                </c:pt>
                <c:pt idx="28">
                  <c:v>510</c:v>
                </c:pt>
                <c:pt idx="29">
                  <c:v>1255</c:v>
                </c:pt>
                <c:pt idx="30">
                  <c:v>373</c:v>
                </c:pt>
                <c:pt idx="31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7-4A78-B745-7D891F1F6FFF}"/>
            </c:ext>
          </c:extLst>
        </c:ser>
        <c:ser>
          <c:idx val="1"/>
          <c:order val="1"/>
          <c:tx>
            <c:strRef>
              <c:f>'3.1.4'!$C$4:$C$5</c:f>
              <c:strCache>
                <c:ptCount val="2"/>
                <c:pt idx="0">
                  <c:v>Automóvil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'3.1.4'!$G$7:$G$38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'3.1.4'!$C$7:$C$38</c:f>
              <c:numCache>
                <c:formatCode>#,##0</c:formatCode>
                <c:ptCount val="32"/>
                <c:pt idx="0">
                  <c:v>8</c:v>
                </c:pt>
                <c:pt idx="1">
                  <c:v>25</c:v>
                </c:pt>
                <c:pt idx="2">
                  <c:v>30</c:v>
                </c:pt>
                <c:pt idx="3">
                  <c:v>11</c:v>
                </c:pt>
                <c:pt idx="4">
                  <c:v>66</c:v>
                </c:pt>
                <c:pt idx="5">
                  <c:v>8</c:v>
                </c:pt>
                <c:pt idx="6">
                  <c:v>792</c:v>
                </c:pt>
                <c:pt idx="7">
                  <c:v>10</c:v>
                </c:pt>
                <c:pt idx="8">
                  <c:v>19</c:v>
                </c:pt>
                <c:pt idx="9">
                  <c:v>0</c:v>
                </c:pt>
                <c:pt idx="10">
                  <c:v>19</c:v>
                </c:pt>
                <c:pt idx="11">
                  <c:v>87</c:v>
                </c:pt>
                <c:pt idx="12">
                  <c:v>50</c:v>
                </c:pt>
                <c:pt idx="13">
                  <c:v>31</c:v>
                </c:pt>
                <c:pt idx="14">
                  <c:v>63</c:v>
                </c:pt>
                <c:pt idx="15">
                  <c:v>2</c:v>
                </c:pt>
                <c:pt idx="16">
                  <c:v>7</c:v>
                </c:pt>
                <c:pt idx="17">
                  <c:v>9</c:v>
                </c:pt>
                <c:pt idx="18">
                  <c:v>458</c:v>
                </c:pt>
                <c:pt idx="19">
                  <c:v>250</c:v>
                </c:pt>
                <c:pt idx="20">
                  <c:v>7</c:v>
                </c:pt>
                <c:pt idx="21">
                  <c:v>46</c:v>
                </c:pt>
                <c:pt idx="22">
                  <c:v>837</c:v>
                </c:pt>
                <c:pt idx="23">
                  <c:v>0</c:v>
                </c:pt>
                <c:pt idx="24">
                  <c:v>18</c:v>
                </c:pt>
                <c:pt idx="25">
                  <c:v>1</c:v>
                </c:pt>
                <c:pt idx="26">
                  <c:v>25</c:v>
                </c:pt>
                <c:pt idx="27">
                  <c:v>2</c:v>
                </c:pt>
                <c:pt idx="28">
                  <c:v>1</c:v>
                </c:pt>
                <c:pt idx="29">
                  <c:v>90</c:v>
                </c:pt>
                <c:pt idx="30">
                  <c:v>62</c:v>
                </c:pt>
                <c:pt idx="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7-4A78-B745-7D891F1F6FFF}"/>
            </c:ext>
          </c:extLst>
        </c:ser>
        <c:ser>
          <c:idx val="2"/>
          <c:order val="2"/>
          <c:tx>
            <c:strRef>
              <c:f>'3.1.4'!$D$4:$D$5</c:f>
              <c:strCache>
                <c:ptCount val="2"/>
                <c:pt idx="0">
                  <c:v>Camioneta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'3.1.4'!$G$7:$G$38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'3.1.4'!$D$7:$D$38</c:f>
              <c:numCache>
                <c:formatCode>#,##0</c:formatCode>
                <c:ptCount val="32"/>
                <c:pt idx="0">
                  <c:v>1132</c:v>
                </c:pt>
                <c:pt idx="1">
                  <c:v>378</c:v>
                </c:pt>
                <c:pt idx="2">
                  <c:v>2257</c:v>
                </c:pt>
                <c:pt idx="3">
                  <c:v>362</c:v>
                </c:pt>
                <c:pt idx="4">
                  <c:v>868</c:v>
                </c:pt>
                <c:pt idx="5">
                  <c:v>290</c:v>
                </c:pt>
                <c:pt idx="6">
                  <c:v>7959</c:v>
                </c:pt>
                <c:pt idx="7">
                  <c:v>460</c:v>
                </c:pt>
                <c:pt idx="8">
                  <c:v>276</c:v>
                </c:pt>
                <c:pt idx="9">
                  <c:v>87</c:v>
                </c:pt>
                <c:pt idx="10">
                  <c:v>1182</c:v>
                </c:pt>
                <c:pt idx="11">
                  <c:v>3119</c:v>
                </c:pt>
                <c:pt idx="12">
                  <c:v>800</c:v>
                </c:pt>
                <c:pt idx="13">
                  <c:v>1048</c:v>
                </c:pt>
                <c:pt idx="14">
                  <c:v>5050</c:v>
                </c:pt>
                <c:pt idx="15">
                  <c:v>897</c:v>
                </c:pt>
                <c:pt idx="16">
                  <c:v>341</c:v>
                </c:pt>
                <c:pt idx="17">
                  <c:v>728</c:v>
                </c:pt>
                <c:pt idx="18">
                  <c:v>471</c:v>
                </c:pt>
                <c:pt idx="19">
                  <c:v>1701</c:v>
                </c:pt>
                <c:pt idx="20">
                  <c:v>675</c:v>
                </c:pt>
                <c:pt idx="21">
                  <c:v>1984</c:v>
                </c:pt>
                <c:pt idx="22">
                  <c:v>11413</c:v>
                </c:pt>
                <c:pt idx="23">
                  <c:v>1443</c:v>
                </c:pt>
                <c:pt idx="24">
                  <c:v>528</c:v>
                </c:pt>
                <c:pt idx="25">
                  <c:v>334</c:v>
                </c:pt>
                <c:pt idx="26">
                  <c:v>408</c:v>
                </c:pt>
                <c:pt idx="27">
                  <c:v>232</c:v>
                </c:pt>
                <c:pt idx="28">
                  <c:v>152</c:v>
                </c:pt>
                <c:pt idx="29">
                  <c:v>772</c:v>
                </c:pt>
                <c:pt idx="30">
                  <c:v>717</c:v>
                </c:pt>
                <c:pt idx="3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17-4A78-B745-7D891F1F6FFF}"/>
            </c:ext>
          </c:extLst>
        </c:ser>
        <c:ser>
          <c:idx val="3"/>
          <c:order val="3"/>
          <c:tx>
            <c:strRef>
              <c:f>'3.1.4'!$E$4:$E$5</c:f>
              <c:strCache>
                <c:ptCount val="2"/>
                <c:pt idx="0">
                  <c:v>Minibús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cat>
            <c:strRef>
              <c:f>'3.1.4'!$G$7:$G$38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'3.1.4'!$E$7:$E$38</c:f>
              <c:numCache>
                <c:formatCode>#,##0</c:formatCode>
                <c:ptCount val="32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23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17-4A78-B745-7D891F1F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2136"/>
        <c:axId val="452163312"/>
      </c:barChart>
      <c:catAx>
        <c:axId val="452162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3312"/>
        <c:crosses val="autoZero"/>
        <c:auto val="1"/>
        <c:lblAlgn val="ctr"/>
        <c:lblOffset val="100"/>
        <c:noMultiLvlLbl val="0"/>
      </c:catAx>
      <c:valAx>
        <c:axId val="452163312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2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93463014996448"/>
          <c:y val="0.9014149245091021"/>
          <c:w val="0.6680863351921108"/>
          <c:h val="7.402365954138487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 sz="1200"/>
              <a:t>Parque Vehicular del Transporte</a:t>
            </a:r>
            <a:r>
              <a:rPr lang="en-US" sz="1200" baseline="0"/>
              <a:t> Turístico por Tierra</a:t>
            </a:r>
            <a:r>
              <a:rPr lang="en-US" sz="1200"/>
              <a:t> </a:t>
            </a:r>
          </a:p>
          <a:p>
            <a:pPr>
              <a:defRPr lang="es-ES"/>
            </a:pPr>
            <a:r>
              <a:rPr lang="en-US" sz="1200"/>
              <a:t>Participación por Clase de Vehículo 2025</a:t>
            </a:r>
          </a:p>
        </c:rich>
      </c:tx>
      <c:layout>
        <c:manualLayout>
          <c:xMode val="edge"/>
          <c:yMode val="edge"/>
          <c:x val="0.148826334208223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453849518810155E-2"/>
          <c:y val="0.22434955168176232"/>
          <c:w val="0.46449671916010532"/>
          <c:h val="0.77326621455555289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F9F-4B33-B84A-B4AE1D48E334}"/>
              </c:ext>
            </c:extLst>
          </c:dPt>
          <c:dPt>
            <c:idx val="1"/>
            <c:bubble3D val="0"/>
            <c:explosion val="1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9F-4B33-B84A-B4AE1D48E334}"/>
              </c:ext>
            </c:extLst>
          </c:dPt>
          <c:dPt>
            <c:idx val="2"/>
            <c:bubble3D val="0"/>
            <c:explosion val="1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F9F-4B33-B84A-B4AE1D48E334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F9F-4B33-B84A-B4AE1D48E33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47DA83C-C3CF-497B-88F8-53EEAA6A74B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F9F-4B33-B84A-B4AE1D48E3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982F12-8874-42C9-83EE-01394AA00B1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9F-4B33-B84A-B4AE1D48E33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A3146E-2CF9-49B7-A438-0ABACCD2041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F9F-4B33-B84A-B4AE1D48E33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8F93590-152A-44B2-8E50-EDE74F495C2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F9F-4B33-B84A-B4AE1D48E3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'3.1.4'!$B$4:$E$5</c:f>
              <c:strCache>
                <c:ptCount val="4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Minibús</c:v>
                </c:pt>
              </c:strCache>
            </c:strRef>
          </c:cat>
          <c:val>
            <c:numRef>
              <c:f>'3.1.4'!$B$41:$E$41</c:f>
              <c:numCache>
                <c:formatCode>0.0</c:formatCode>
                <c:ptCount val="4"/>
                <c:pt idx="0">
                  <c:v>56.484142569384161</c:v>
                </c:pt>
                <c:pt idx="1">
                  <c:v>2.5604503965411163</c:v>
                </c:pt>
                <c:pt idx="2">
                  <c:v>40.838256736142128</c:v>
                </c:pt>
                <c:pt idx="3">
                  <c:v>0.11715029793259223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9F-4B33-B84A-B4AE1D48E3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4157042869641288"/>
          <c:y val="0.36975322015383921"/>
          <c:w val="0.17216622922134733"/>
          <c:h val="0.33448163488234489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Parque Vehicular por Modalidad de Servicio 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2414024201441779"/>
          <c:y val="4.388117633286649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4836083686089742E-2"/>
          <c:y val="0.14791782143446491"/>
          <c:w val="0.88541339800350916"/>
          <c:h val="0.63398867728136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'3.1.5'!$B$4:$B$5</c:f>
              <c:strCache>
                <c:ptCount val="2"/>
                <c:pt idx="0">
                  <c:v>Chofer Guía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'3.1.5'!$G$7:$G$38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'3.1.5'!$B$7:$B$38</c:f>
              <c:numCache>
                <c:formatCode>#,##0</c:formatCode>
                <c:ptCount val="32"/>
                <c:pt idx="0">
                  <c:v>0</c:v>
                </c:pt>
                <c:pt idx="1">
                  <c:v>36</c:v>
                </c:pt>
                <c:pt idx="2">
                  <c:v>31</c:v>
                </c:pt>
                <c:pt idx="3">
                  <c:v>7</c:v>
                </c:pt>
                <c:pt idx="4">
                  <c:v>36</c:v>
                </c:pt>
                <c:pt idx="5">
                  <c:v>4</c:v>
                </c:pt>
                <c:pt idx="6">
                  <c:v>429</c:v>
                </c:pt>
                <c:pt idx="7">
                  <c:v>5</c:v>
                </c:pt>
                <c:pt idx="8">
                  <c:v>11</c:v>
                </c:pt>
                <c:pt idx="9">
                  <c:v>0</c:v>
                </c:pt>
                <c:pt idx="10">
                  <c:v>23</c:v>
                </c:pt>
                <c:pt idx="11">
                  <c:v>41</c:v>
                </c:pt>
                <c:pt idx="12">
                  <c:v>40</c:v>
                </c:pt>
                <c:pt idx="13">
                  <c:v>29</c:v>
                </c:pt>
                <c:pt idx="14">
                  <c:v>265</c:v>
                </c:pt>
                <c:pt idx="15">
                  <c:v>6</c:v>
                </c:pt>
                <c:pt idx="16">
                  <c:v>7</c:v>
                </c:pt>
                <c:pt idx="17">
                  <c:v>23</c:v>
                </c:pt>
                <c:pt idx="18">
                  <c:v>263</c:v>
                </c:pt>
                <c:pt idx="19">
                  <c:v>287</c:v>
                </c:pt>
                <c:pt idx="20">
                  <c:v>6</c:v>
                </c:pt>
                <c:pt idx="21">
                  <c:v>10</c:v>
                </c:pt>
                <c:pt idx="22">
                  <c:v>1149</c:v>
                </c:pt>
                <c:pt idx="23">
                  <c:v>0</c:v>
                </c:pt>
                <c:pt idx="24">
                  <c:v>65</c:v>
                </c:pt>
                <c:pt idx="25">
                  <c:v>0</c:v>
                </c:pt>
                <c:pt idx="26">
                  <c:v>6</c:v>
                </c:pt>
                <c:pt idx="27">
                  <c:v>52</c:v>
                </c:pt>
                <c:pt idx="28">
                  <c:v>3</c:v>
                </c:pt>
                <c:pt idx="29">
                  <c:v>58</c:v>
                </c:pt>
                <c:pt idx="30">
                  <c:v>68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3-47A6-ABD7-C8EA428BD2C6}"/>
            </c:ext>
          </c:extLst>
        </c:ser>
        <c:ser>
          <c:idx val="1"/>
          <c:order val="1"/>
          <c:tx>
            <c:strRef>
              <c:f>'3.1.5'!$C$4:$C$5</c:f>
              <c:strCache>
                <c:ptCount val="2"/>
                <c:pt idx="0">
                  <c:v>De Excursión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'3.1.5'!$G$7:$G$38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'3.1.5'!$C$7:$C$38</c:f>
              <c:numCache>
                <c:formatCode>#,##0</c:formatCode>
                <c:ptCount val="32"/>
                <c:pt idx="0">
                  <c:v>2509</c:v>
                </c:pt>
                <c:pt idx="1">
                  <c:v>781</c:v>
                </c:pt>
                <c:pt idx="2">
                  <c:v>428</c:v>
                </c:pt>
                <c:pt idx="3">
                  <c:v>149</c:v>
                </c:pt>
                <c:pt idx="4">
                  <c:v>459</c:v>
                </c:pt>
                <c:pt idx="5">
                  <c:v>472</c:v>
                </c:pt>
                <c:pt idx="6">
                  <c:v>15323</c:v>
                </c:pt>
                <c:pt idx="7">
                  <c:v>1810</c:v>
                </c:pt>
                <c:pt idx="8">
                  <c:v>267</c:v>
                </c:pt>
                <c:pt idx="9">
                  <c:v>401</c:v>
                </c:pt>
                <c:pt idx="10">
                  <c:v>4239</c:v>
                </c:pt>
                <c:pt idx="11">
                  <c:v>5761</c:v>
                </c:pt>
                <c:pt idx="12">
                  <c:v>1110</c:v>
                </c:pt>
                <c:pt idx="13">
                  <c:v>2411</c:v>
                </c:pt>
                <c:pt idx="14">
                  <c:v>14261</c:v>
                </c:pt>
                <c:pt idx="15">
                  <c:v>1571</c:v>
                </c:pt>
                <c:pt idx="16">
                  <c:v>396</c:v>
                </c:pt>
                <c:pt idx="17">
                  <c:v>635</c:v>
                </c:pt>
                <c:pt idx="18">
                  <c:v>1983</c:v>
                </c:pt>
                <c:pt idx="19">
                  <c:v>566</c:v>
                </c:pt>
                <c:pt idx="20">
                  <c:v>1207</c:v>
                </c:pt>
                <c:pt idx="21">
                  <c:v>1731</c:v>
                </c:pt>
                <c:pt idx="22">
                  <c:v>1976</c:v>
                </c:pt>
                <c:pt idx="23">
                  <c:v>1164</c:v>
                </c:pt>
                <c:pt idx="24">
                  <c:v>644</c:v>
                </c:pt>
                <c:pt idx="25">
                  <c:v>502</c:v>
                </c:pt>
                <c:pt idx="26">
                  <c:v>156</c:v>
                </c:pt>
                <c:pt idx="27">
                  <c:v>491</c:v>
                </c:pt>
                <c:pt idx="28">
                  <c:v>505</c:v>
                </c:pt>
                <c:pt idx="29">
                  <c:v>1219</c:v>
                </c:pt>
                <c:pt idx="30">
                  <c:v>526</c:v>
                </c:pt>
                <c:pt idx="31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3-47A6-ABD7-C8EA428BD2C6}"/>
            </c:ext>
          </c:extLst>
        </c:ser>
        <c:ser>
          <c:idx val="2"/>
          <c:order val="2"/>
          <c:tx>
            <c:strRef>
              <c:f>'3.1.5'!$D$4:$D$5</c:f>
              <c:strCache>
                <c:ptCount val="2"/>
                <c:pt idx="0">
                  <c:v>Turístico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'3.1.5'!$G$7:$G$38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'3.1.5'!$D$7:$D$38</c:f>
              <c:numCache>
                <c:formatCode>#,##0</c:formatCode>
                <c:ptCount val="32"/>
                <c:pt idx="0">
                  <c:v>50</c:v>
                </c:pt>
                <c:pt idx="1">
                  <c:v>64</c:v>
                </c:pt>
                <c:pt idx="2">
                  <c:v>4</c:v>
                </c:pt>
                <c:pt idx="3">
                  <c:v>1</c:v>
                </c:pt>
                <c:pt idx="4">
                  <c:v>48</c:v>
                </c:pt>
                <c:pt idx="5">
                  <c:v>20</c:v>
                </c:pt>
                <c:pt idx="6">
                  <c:v>416</c:v>
                </c:pt>
                <c:pt idx="7">
                  <c:v>127</c:v>
                </c:pt>
                <c:pt idx="8">
                  <c:v>8</c:v>
                </c:pt>
                <c:pt idx="9">
                  <c:v>39</c:v>
                </c:pt>
                <c:pt idx="10">
                  <c:v>133</c:v>
                </c:pt>
                <c:pt idx="11">
                  <c:v>410</c:v>
                </c:pt>
                <c:pt idx="12">
                  <c:v>17</c:v>
                </c:pt>
                <c:pt idx="13">
                  <c:v>214</c:v>
                </c:pt>
                <c:pt idx="14">
                  <c:v>264</c:v>
                </c:pt>
                <c:pt idx="15">
                  <c:v>39</c:v>
                </c:pt>
                <c:pt idx="16">
                  <c:v>34</c:v>
                </c:pt>
                <c:pt idx="17">
                  <c:v>1</c:v>
                </c:pt>
                <c:pt idx="18">
                  <c:v>940</c:v>
                </c:pt>
                <c:pt idx="19">
                  <c:v>10</c:v>
                </c:pt>
                <c:pt idx="20">
                  <c:v>102</c:v>
                </c:pt>
                <c:pt idx="21">
                  <c:v>11</c:v>
                </c:pt>
                <c:pt idx="22">
                  <c:v>95</c:v>
                </c:pt>
                <c:pt idx="23">
                  <c:v>338</c:v>
                </c:pt>
                <c:pt idx="24">
                  <c:v>59</c:v>
                </c:pt>
                <c:pt idx="25">
                  <c:v>88</c:v>
                </c:pt>
                <c:pt idx="26">
                  <c:v>15</c:v>
                </c:pt>
                <c:pt idx="27">
                  <c:v>298</c:v>
                </c:pt>
                <c:pt idx="28">
                  <c:v>47</c:v>
                </c:pt>
                <c:pt idx="29">
                  <c:v>34</c:v>
                </c:pt>
                <c:pt idx="30">
                  <c:v>30</c:v>
                </c:pt>
                <c:pt idx="3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3-47A6-ABD7-C8EA428BD2C6}"/>
            </c:ext>
          </c:extLst>
        </c:ser>
        <c:ser>
          <c:idx val="3"/>
          <c:order val="3"/>
          <c:tx>
            <c:strRef>
              <c:f>'3.1.5'!$E$4:$E$5</c:f>
              <c:strCache>
                <c:ptCount val="2"/>
                <c:pt idx="0">
                  <c:v>Turístico de lujo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'3.1.5'!$G$7:$G$38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'3.1.5'!$E$7:$E$38</c:f>
              <c:numCache>
                <c:formatCode>#,##0</c:formatCode>
                <c:ptCount val="32"/>
                <c:pt idx="0">
                  <c:v>1179</c:v>
                </c:pt>
                <c:pt idx="1">
                  <c:v>340</c:v>
                </c:pt>
                <c:pt idx="2">
                  <c:v>1927</c:v>
                </c:pt>
                <c:pt idx="3">
                  <c:v>349</c:v>
                </c:pt>
                <c:pt idx="4">
                  <c:v>845</c:v>
                </c:pt>
                <c:pt idx="5">
                  <c:v>284</c:v>
                </c:pt>
                <c:pt idx="6">
                  <c:v>7970</c:v>
                </c:pt>
                <c:pt idx="7">
                  <c:v>446</c:v>
                </c:pt>
                <c:pt idx="8">
                  <c:v>246</c:v>
                </c:pt>
                <c:pt idx="9">
                  <c:v>60</c:v>
                </c:pt>
                <c:pt idx="10">
                  <c:v>1174</c:v>
                </c:pt>
                <c:pt idx="11">
                  <c:v>3036</c:v>
                </c:pt>
                <c:pt idx="12">
                  <c:v>642</c:v>
                </c:pt>
                <c:pt idx="13">
                  <c:v>1570</c:v>
                </c:pt>
                <c:pt idx="14">
                  <c:v>4792</c:v>
                </c:pt>
                <c:pt idx="15">
                  <c:v>855</c:v>
                </c:pt>
                <c:pt idx="16">
                  <c:v>285</c:v>
                </c:pt>
                <c:pt idx="17">
                  <c:v>630</c:v>
                </c:pt>
                <c:pt idx="18">
                  <c:v>468</c:v>
                </c:pt>
                <c:pt idx="19">
                  <c:v>1486</c:v>
                </c:pt>
                <c:pt idx="20">
                  <c:v>677</c:v>
                </c:pt>
                <c:pt idx="21">
                  <c:v>2028</c:v>
                </c:pt>
                <c:pt idx="22">
                  <c:v>9795</c:v>
                </c:pt>
                <c:pt idx="23">
                  <c:v>1377</c:v>
                </c:pt>
                <c:pt idx="24">
                  <c:v>392</c:v>
                </c:pt>
                <c:pt idx="25">
                  <c:v>300</c:v>
                </c:pt>
                <c:pt idx="26">
                  <c:v>375</c:v>
                </c:pt>
                <c:pt idx="27">
                  <c:v>140</c:v>
                </c:pt>
                <c:pt idx="28">
                  <c:v>114</c:v>
                </c:pt>
                <c:pt idx="29">
                  <c:v>809</c:v>
                </c:pt>
                <c:pt idx="30">
                  <c:v>531</c:v>
                </c:pt>
                <c:pt idx="31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93-47A6-ABD7-C8EA428BD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6056"/>
        <c:axId val="452167624"/>
      </c:barChart>
      <c:catAx>
        <c:axId val="452166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7624"/>
        <c:crosses val="autoZero"/>
        <c:auto val="1"/>
        <c:lblAlgn val="ctr"/>
        <c:lblOffset val="100"/>
        <c:noMultiLvlLbl val="0"/>
      </c:catAx>
      <c:valAx>
        <c:axId val="452167624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6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744935866664263"/>
          <c:y val="0.93268432976887461"/>
          <c:w val="0.64510128266671973"/>
          <c:h val="5.392654536330386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Parque Vehicular </a:t>
            </a:r>
            <a:r>
              <a:rPr lang="en-US" sz="1200" b="1" i="0" u="none" strike="noStrike" baseline="0"/>
              <a:t>del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/>
              <a:t> Participación </a:t>
            </a:r>
            <a:r>
              <a:rPr lang="en-US" sz="1200"/>
              <a:t>por Modalidad de Servicio 2025</a:t>
            </a:r>
          </a:p>
        </c:rich>
      </c:tx>
      <c:layout>
        <c:manualLayout>
          <c:xMode val="edge"/>
          <c:yMode val="edge"/>
          <c:x val="0.1644930008748906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4679352580927366E-2"/>
          <c:y val="0.24979593442364997"/>
          <c:w val="0.43660126859142601"/>
          <c:h val="0.72707481238897498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E24B-4347-919C-47630F1FF694}"/>
              </c:ext>
            </c:extLst>
          </c:dPt>
          <c:dPt>
            <c:idx val="1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24B-4347-919C-47630F1FF694}"/>
              </c:ext>
            </c:extLst>
          </c:dPt>
          <c:dPt>
            <c:idx val="2"/>
            <c:bubble3D val="0"/>
            <c:explosion val="4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24B-4347-919C-47630F1FF694}"/>
              </c:ext>
            </c:extLst>
          </c:dPt>
          <c:dPt>
            <c:idx val="3"/>
            <c:bubble3D val="0"/>
            <c:explosion val="13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24B-4347-919C-47630F1FF694}"/>
              </c:ext>
            </c:extLst>
          </c:dPt>
          <c:dLbls>
            <c:dLbl>
              <c:idx val="0"/>
              <c:layout>
                <c:manualLayout>
                  <c:x val="5.7912729658792649E-2"/>
                  <c:y val="1.2166351416766924E-2"/>
                </c:manualLayout>
              </c:layout>
              <c:tx>
                <c:rich>
                  <a:bodyPr/>
                  <a:lstStyle/>
                  <a:p>
                    <a:fld id="{2C198B28-6F4F-4732-BFAE-D49E2042798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4B-4347-919C-47630F1FF6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C49AEF4-1890-4716-8BD8-E9769E477E6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24B-4347-919C-47630F1FF6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435CF28-0A44-4FAA-8AF2-0232DDF0F98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24B-4347-919C-47630F1FF6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82577B5-8A49-4E45-ADBD-C6F5574BBF9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24B-4347-919C-47630F1FF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'3.1.5'!$B$4:$E$5</c:f>
              <c:strCache>
                <c:ptCount val="4"/>
                <c:pt idx="0">
                  <c:v>Chofer Guía</c:v>
                </c:pt>
                <c:pt idx="1">
                  <c:v>De Excursión</c:v>
                </c:pt>
                <c:pt idx="2">
                  <c:v>Turístico</c:v>
                </c:pt>
                <c:pt idx="3">
                  <c:v>Turístico de lujo</c:v>
                </c:pt>
              </c:strCache>
            </c:strRef>
          </c:cat>
          <c:val>
            <c:numRef>
              <c:f>'3.1.5'!$B$41:$E$41</c:f>
              <c:numCache>
                <c:formatCode>0.0</c:formatCode>
                <c:ptCount val="4"/>
                <c:pt idx="0">
                  <c:v>2.4947113804350574</c:v>
                </c:pt>
                <c:pt idx="1">
                  <c:v>55.782083589687403</c:v>
                </c:pt>
                <c:pt idx="2">
                  <c:v>3.3670175556885318</c:v>
                </c:pt>
                <c:pt idx="3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4B-4347-919C-47630F1FF6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43197725284365"/>
          <c:y val="0.37896061142818238"/>
          <c:w val="0.22756802274715671"/>
          <c:h val="0.33459542565292788"/>
        </c:manualLayout>
      </c:layout>
      <c:overlay val="0"/>
      <c:txPr>
        <a:bodyPr/>
        <a:lstStyle/>
        <a:p>
          <a:pPr rtl="0">
            <a:defRPr lang="es-ES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Turístico por Tierra 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Parque Vehicular por Tipo de Persona 2025</a:t>
            </a:r>
          </a:p>
        </c:rich>
      </c:tx>
      <c:layout>
        <c:manualLayout>
          <c:xMode val="edge"/>
          <c:yMode val="edge"/>
          <c:x val="0.288173574111619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89793641064328"/>
          <c:y val="0.13000008227811638"/>
          <c:w val="0.8681619438288799"/>
          <c:h val="0.63276380421099465"/>
        </c:manualLayout>
      </c:layout>
      <c:lineChart>
        <c:grouping val="standard"/>
        <c:varyColors val="0"/>
        <c:ser>
          <c:idx val="0"/>
          <c:order val="0"/>
          <c:tx>
            <c:strRef>
              <c:f>'3.1.6'!$B$5:$B$6</c:f>
              <c:strCache>
                <c:ptCount val="2"/>
                <c:pt idx="0">
                  <c:v>Personas Físicas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'3.1.6'!$E$8:$E$39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'3.1.6'!$B$8:$B$39</c:f>
              <c:numCache>
                <c:formatCode>#,##0</c:formatCode>
                <c:ptCount val="32"/>
                <c:pt idx="0">
                  <c:v>732</c:v>
                </c:pt>
                <c:pt idx="1">
                  <c:v>362</c:v>
                </c:pt>
                <c:pt idx="2">
                  <c:v>80</c:v>
                </c:pt>
                <c:pt idx="3">
                  <c:v>38</c:v>
                </c:pt>
                <c:pt idx="4">
                  <c:v>200</c:v>
                </c:pt>
                <c:pt idx="5">
                  <c:v>279</c:v>
                </c:pt>
                <c:pt idx="6">
                  <c:v>8938</c:v>
                </c:pt>
                <c:pt idx="7">
                  <c:v>637</c:v>
                </c:pt>
                <c:pt idx="8">
                  <c:v>150</c:v>
                </c:pt>
                <c:pt idx="9">
                  <c:v>277</c:v>
                </c:pt>
                <c:pt idx="10">
                  <c:v>3144</c:v>
                </c:pt>
                <c:pt idx="11">
                  <c:v>1714</c:v>
                </c:pt>
                <c:pt idx="12">
                  <c:v>724</c:v>
                </c:pt>
                <c:pt idx="13">
                  <c:v>2353</c:v>
                </c:pt>
                <c:pt idx="14">
                  <c:v>3991</c:v>
                </c:pt>
                <c:pt idx="15">
                  <c:v>698</c:v>
                </c:pt>
                <c:pt idx="16">
                  <c:v>258</c:v>
                </c:pt>
                <c:pt idx="17">
                  <c:v>234</c:v>
                </c:pt>
                <c:pt idx="18">
                  <c:v>878</c:v>
                </c:pt>
                <c:pt idx="19">
                  <c:v>394</c:v>
                </c:pt>
                <c:pt idx="20">
                  <c:v>673</c:v>
                </c:pt>
                <c:pt idx="21">
                  <c:v>612</c:v>
                </c:pt>
                <c:pt idx="22">
                  <c:v>1308</c:v>
                </c:pt>
                <c:pt idx="23">
                  <c:v>455</c:v>
                </c:pt>
                <c:pt idx="24">
                  <c:v>542</c:v>
                </c:pt>
                <c:pt idx="25">
                  <c:v>344</c:v>
                </c:pt>
                <c:pt idx="26">
                  <c:v>66</c:v>
                </c:pt>
                <c:pt idx="27">
                  <c:v>145</c:v>
                </c:pt>
                <c:pt idx="28">
                  <c:v>318</c:v>
                </c:pt>
                <c:pt idx="29">
                  <c:v>626</c:v>
                </c:pt>
                <c:pt idx="30">
                  <c:v>257</c:v>
                </c:pt>
                <c:pt idx="31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4-4AFE-AFBF-6BF27F8E7219}"/>
            </c:ext>
          </c:extLst>
        </c:ser>
        <c:ser>
          <c:idx val="1"/>
          <c:order val="1"/>
          <c:tx>
            <c:strRef>
              <c:f>'3.1.6'!$C$5:$C$6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'3.1.6'!$E$8:$E$39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'3.1.6'!$C$8:$C$39</c:f>
              <c:numCache>
                <c:formatCode>#,##0</c:formatCode>
                <c:ptCount val="32"/>
                <c:pt idx="0">
                  <c:v>3006</c:v>
                </c:pt>
                <c:pt idx="1">
                  <c:v>859</c:v>
                </c:pt>
                <c:pt idx="2">
                  <c:v>2310</c:v>
                </c:pt>
                <c:pt idx="3">
                  <c:v>468</c:v>
                </c:pt>
                <c:pt idx="4">
                  <c:v>1188</c:v>
                </c:pt>
                <c:pt idx="5">
                  <c:v>501</c:v>
                </c:pt>
                <c:pt idx="6">
                  <c:v>15200</c:v>
                </c:pt>
                <c:pt idx="7">
                  <c:v>1751</c:v>
                </c:pt>
                <c:pt idx="8">
                  <c:v>382</c:v>
                </c:pt>
                <c:pt idx="9">
                  <c:v>223</c:v>
                </c:pt>
                <c:pt idx="10">
                  <c:v>2425</c:v>
                </c:pt>
                <c:pt idx="11">
                  <c:v>7534</c:v>
                </c:pt>
                <c:pt idx="12">
                  <c:v>1085</c:v>
                </c:pt>
                <c:pt idx="13">
                  <c:v>1871</c:v>
                </c:pt>
                <c:pt idx="14">
                  <c:v>15591</c:v>
                </c:pt>
                <c:pt idx="15">
                  <c:v>1773</c:v>
                </c:pt>
                <c:pt idx="16">
                  <c:v>464</c:v>
                </c:pt>
                <c:pt idx="17">
                  <c:v>1055</c:v>
                </c:pt>
                <c:pt idx="18">
                  <c:v>2776</c:v>
                </c:pt>
                <c:pt idx="19">
                  <c:v>1955</c:v>
                </c:pt>
                <c:pt idx="20">
                  <c:v>1319</c:v>
                </c:pt>
                <c:pt idx="21">
                  <c:v>3168</c:v>
                </c:pt>
                <c:pt idx="22">
                  <c:v>11707</c:v>
                </c:pt>
                <c:pt idx="23">
                  <c:v>2424</c:v>
                </c:pt>
                <c:pt idx="24">
                  <c:v>618</c:v>
                </c:pt>
                <c:pt idx="25">
                  <c:v>546</c:v>
                </c:pt>
                <c:pt idx="26">
                  <c:v>486</c:v>
                </c:pt>
                <c:pt idx="27">
                  <c:v>836</c:v>
                </c:pt>
                <c:pt idx="28">
                  <c:v>351</c:v>
                </c:pt>
                <c:pt idx="29">
                  <c:v>1494</c:v>
                </c:pt>
                <c:pt idx="30">
                  <c:v>898</c:v>
                </c:pt>
                <c:pt idx="31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4-4AFE-AFBF-6BF27F8E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159784"/>
        <c:axId val="452166448"/>
      </c:lineChart>
      <c:catAx>
        <c:axId val="452159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6448"/>
        <c:crosses val="autoZero"/>
        <c:auto val="1"/>
        <c:lblAlgn val="ctr"/>
        <c:lblOffset val="100"/>
        <c:noMultiLvlLbl val="0"/>
      </c:catAx>
      <c:valAx>
        <c:axId val="452166448"/>
        <c:scaling>
          <c:orientation val="minMax"/>
          <c:max val="16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</a:t>
                </a:r>
                <a:r>
                  <a:rPr lang="en-US" baseline="0"/>
                  <a:t> de Personas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59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11495119996227"/>
          <c:y val="0.90769942158484107"/>
          <c:w val="0.46797743096484196"/>
          <c:h val="7.8126362731304355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8</xdr:row>
      <xdr:rowOff>167216</xdr:rowOff>
    </xdr:from>
    <xdr:to>
      <xdr:col>10</xdr:col>
      <xdr:colOff>76199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4</xdr:row>
      <xdr:rowOff>101600</xdr:rowOff>
    </xdr:from>
    <xdr:to>
      <xdr:col>14</xdr:col>
      <xdr:colOff>533399</xdr:colOff>
      <xdr:row>21</xdr:row>
      <xdr:rowOff>92075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1029567</xdr:colOff>
      <xdr:row>26</xdr:row>
      <xdr:rowOff>13855</xdr:rowOff>
    </xdr:from>
    <xdr:to>
      <xdr:col>6</xdr:col>
      <xdr:colOff>720436</xdr:colOff>
      <xdr:row>43</xdr:row>
      <xdr:rowOff>100444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245053</xdr:colOff>
      <xdr:row>26</xdr:row>
      <xdr:rowOff>26843</xdr:rowOff>
    </xdr:from>
    <xdr:to>
      <xdr:col>13</xdr:col>
      <xdr:colOff>348962</xdr:colOff>
      <xdr:row>43</xdr:row>
      <xdr:rowOff>130753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</xdr:row>
      <xdr:rowOff>133350</xdr:rowOff>
    </xdr:from>
    <xdr:to>
      <xdr:col>9</xdr:col>
      <xdr:colOff>752475</xdr:colOff>
      <xdr:row>17</xdr:row>
      <xdr:rowOff>114301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94B70A6A-D626-4F60-8510-4603E766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438150</xdr:colOff>
      <xdr:row>18</xdr:row>
      <xdr:rowOff>57150</xdr:rowOff>
    </xdr:from>
    <xdr:to>
      <xdr:col>9</xdr:col>
      <xdr:colOff>714375</xdr:colOff>
      <xdr:row>35</xdr:row>
      <xdr:rowOff>66675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80A2DEC0-0933-45EE-A19A-54E4EEEBC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3</xdr:row>
      <xdr:rowOff>152400</xdr:rowOff>
    </xdr:from>
    <xdr:to>
      <xdr:col>9</xdr:col>
      <xdr:colOff>666750</xdr:colOff>
      <xdr:row>18</xdr:row>
      <xdr:rowOff>104775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26275</xdr:colOff>
      <xdr:row>4</xdr:row>
      <xdr:rowOff>118241</xdr:rowOff>
    </xdr:from>
    <xdr:to>
      <xdr:col>17</xdr:col>
      <xdr:colOff>761999</xdr:colOff>
      <xdr:row>21</xdr:row>
      <xdr:rowOff>31750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22</xdr:row>
      <xdr:rowOff>19050</xdr:rowOff>
    </xdr:from>
    <xdr:to>
      <xdr:col>16</xdr:col>
      <xdr:colOff>657225</xdr:colOff>
      <xdr:row>36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6D2921-2A07-49B3-970F-D4EC13A4A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704849</xdr:colOff>
      <xdr:row>5</xdr:row>
      <xdr:rowOff>80282</xdr:rowOff>
    </xdr:from>
    <xdr:to>
      <xdr:col>15</xdr:col>
      <xdr:colOff>201384</xdr:colOff>
      <xdr:row>22</xdr:row>
      <xdr:rowOff>19049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758825</xdr:colOff>
      <xdr:row>22</xdr:row>
      <xdr:rowOff>177800</xdr:rowOff>
    </xdr:from>
    <xdr:to>
      <xdr:col>13</xdr:col>
      <xdr:colOff>758825</xdr:colOff>
      <xdr:row>37</xdr:row>
      <xdr:rowOff>66675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669130</xdr:colOff>
      <xdr:row>3</xdr:row>
      <xdr:rowOff>23813</xdr:rowOff>
    </xdr:from>
    <xdr:to>
      <xdr:col>14</xdr:col>
      <xdr:colOff>347662</xdr:colOff>
      <xdr:row>18</xdr:row>
      <xdr:rowOff>50006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296957</xdr:colOff>
      <xdr:row>19</xdr:row>
      <xdr:rowOff>34737</xdr:rowOff>
    </xdr:from>
    <xdr:to>
      <xdr:col>13</xdr:col>
      <xdr:colOff>296957</xdr:colOff>
      <xdr:row>33</xdr:row>
      <xdr:rowOff>113178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28574</xdr:rowOff>
    </xdr:from>
    <xdr:to>
      <xdr:col>13</xdr:col>
      <xdr:colOff>266700</xdr:colOff>
      <xdr:row>23</xdr:row>
      <xdr:rowOff>19049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24</xdr:row>
      <xdr:rowOff>91281</xdr:rowOff>
    </xdr:from>
    <xdr:to>
      <xdr:col>12</xdr:col>
      <xdr:colOff>252412</xdr:colOff>
      <xdr:row>38</xdr:row>
      <xdr:rowOff>135731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627591</xdr:colOff>
      <xdr:row>5</xdr:row>
      <xdr:rowOff>38100</xdr:rowOff>
    </xdr:from>
    <xdr:to>
      <xdr:col>15</xdr:col>
      <xdr:colOff>331259</xdr:colOff>
      <xdr:row>22</xdr:row>
      <xdr:rowOff>40217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52917</xdr:colOff>
      <xdr:row>23</xdr:row>
      <xdr:rowOff>122766</xdr:rowOff>
    </xdr:from>
    <xdr:to>
      <xdr:col>13</xdr:col>
      <xdr:colOff>390524</xdr:colOff>
      <xdr:row>39</xdr:row>
      <xdr:rowOff>19049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741362</xdr:colOff>
      <xdr:row>5</xdr:row>
      <xdr:rowOff>112712</xdr:rowOff>
    </xdr:from>
    <xdr:to>
      <xdr:col>15</xdr:col>
      <xdr:colOff>304800</xdr:colOff>
      <xdr:row>20</xdr:row>
      <xdr:rowOff>180975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22</xdr:row>
      <xdr:rowOff>45243</xdr:rowOff>
    </xdr:from>
    <xdr:to>
      <xdr:col>14</xdr:col>
      <xdr:colOff>266699</xdr:colOff>
      <xdr:row>36</xdr:row>
      <xdr:rowOff>116680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50345</xdr:colOff>
      <xdr:row>8</xdr:row>
      <xdr:rowOff>142875</xdr:rowOff>
    </xdr:from>
    <xdr:to>
      <xdr:col>12</xdr:col>
      <xdr:colOff>761998</xdr:colOff>
      <xdr:row>25</xdr:row>
      <xdr:rowOff>27214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42332</xdr:colOff>
      <xdr:row>26</xdr:row>
      <xdr:rowOff>84666</xdr:rowOff>
    </xdr:from>
    <xdr:to>
      <xdr:col>11</xdr:col>
      <xdr:colOff>488155</xdr:colOff>
      <xdr:row>41</xdr:row>
      <xdr:rowOff>-1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tabSelected="1" zoomScaleNormal="100" workbookViewId="0">
      <selection activeCell="B49" sqref="B49"/>
    </sheetView>
  </sheetViews>
  <sheetFormatPr baseColWidth="10" defaultColWidth="11.42578125" defaultRowHeight="12.75" x14ac:dyDescent="0.2"/>
  <cols>
    <col min="1" max="1" width="25.85546875" customWidth="1"/>
    <col min="2" max="2" width="18.42578125" customWidth="1"/>
    <col min="3" max="3" width="11" customWidth="1"/>
  </cols>
  <sheetData>
    <row r="2" spans="1:5" ht="17.25" x14ac:dyDescent="0.3">
      <c r="A2" s="1" t="s">
        <v>86</v>
      </c>
    </row>
    <row r="4" spans="1:5" ht="17.25" x14ac:dyDescent="0.3">
      <c r="A4" s="1" t="s">
        <v>99</v>
      </c>
    </row>
    <row r="6" spans="1:5" ht="17.25" x14ac:dyDescent="0.3">
      <c r="A6" s="11" t="s">
        <v>116</v>
      </c>
      <c r="B6" s="11"/>
      <c r="C6" s="11"/>
      <c r="D6" s="11"/>
      <c r="E6" s="11"/>
    </row>
    <row r="7" spans="1:5" ht="17.25" x14ac:dyDescent="0.3">
      <c r="A7" s="11" t="s">
        <v>112</v>
      </c>
      <c r="B7" s="11"/>
      <c r="C7" s="11"/>
      <c r="D7" s="11"/>
      <c r="E7" s="11"/>
    </row>
    <row r="9" spans="1:5" ht="20.25" customHeight="1" x14ac:dyDescent="0.2">
      <c r="A9" s="54" t="s">
        <v>113</v>
      </c>
      <c r="B9" s="54" t="s">
        <v>87</v>
      </c>
      <c r="C9" s="54" t="s">
        <v>0</v>
      </c>
    </row>
    <row r="10" spans="1:5" ht="9" customHeight="1" x14ac:dyDescent="0.2">
      <c r="A10" s="21"/>
      <c r="B10" s="21"/>
      <c r="C10" s="21"/>
    </row>
    <row r="11" spans="1:5" ht="15" customHeight="1" x14ac:dyDescent="0.25">
      <c r="A11" s="57" t="s">
        <v>36</v>
      </c>
      <c r="B11" s="58">
        <v>67019</v>
      </c>
      <c r="C11" s="73">
        <f>B11/$B$16*100</f>
        <v>56.484142569384154</v>
      </c>
      <c r="D11" s="75"/>
    </row>
    <row r="12" spans="1:5" ht="15" customHeight="1" x14ac:dyDescent="0.25">
      <c r="A12" s="27" t="s">
        <v>44</v>
      </c>
      <c r="B12" s="8">
        <v>3038</v>
      </c>
      <c r="C12" s="75">
        <f>B12/$B$16*100</f>
        <v>2.5604503965411163</v>
      </c>
      <c r="D12" s="75"/>
    </row>
    <row r="13" spans="1:5" ht="15" customHeight="1" x14ac:dyDescent="0.25">
      <c r="A13" s="57" t="s">
        <v>37</v>
      </c>
      <c r="B13" s="58">
        <v>48455</v>
      </c>
      <c r="C13" s="73">
        <f>B13/$B$16*100</f>
        <v>40.838256736142128</v>
      </c>
      <c r="D13" s="75"/>
    </row>
    <row r="14" spans="1:5" ht="15" customHeight="1" x14ac:dyDescent="0.25">
      <c r="A14" s="27" t="s">
        <v>120</v>
      </c>
      <c r="B14" s="8">
        <v>139</v>
      </c>
      <c r="C14" s="75">
        <f>B14/$B$16*100</f>
        <v>0.11715029793259223</v>
      </c>
      <c r="D14" s="75"/>
    </row>
    <row r="15" spans="1:5" ht="9" customHeight="1" x14ac:dyDescent="0.2">
      <c r="A15" s="21"/>
      <c r="B15" s="23"/>
      <c r="C15" s="24"/>
    </row>
    <row r="16" spans="1:5" ht="22.5" customHeight="1" x14ac:dyDescent="0.2">
      <c r="A16" s="55" t="s">
        <v>32</v>
      </c>
      <c r="B16" s="56">
        <f>SUM(B11:B14)</f>
        <v>118651</v>
      </c>
      <c r="C16" s="56">
        <f>B16/$B$16*100</f>
        <v>100</v>
      </c>
    </row>
  </sheetData>
  <phoneticPr fontId="0" type="noConversion"/>
  <printOptions horizontalCentered="1"/>
  <pageMargins left="0.78740157480314965" right="0.75" top="0.65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18"/>
  <sheetViews>
    <sheetView zoomScaleNormal="100" workbookViewId="0">
      <selection activeCell="C74" sqref="C74"/>
    </sheetView>
  </sheetViews>
  <sheetFormatPr baseColWidth="10" defaultColWidth="11.42578125" defaultRowHeight="12.75" x14ac:dyDescent="0.2"/>
  <cols>
    <col min="1" max="1" width="21" customWidth="1"/>
    <col min="2" max="2" width="15.7109375" customWidth="1"/>
    <col min="3" max="3" width="10.140625" customWidth="1"/>
    <col min="4" max="4" width="7.28515625" customWidth="1"/>
    <col min="5" max="5" width="10.42578125" customWidth="1"/>
    <col min="6" max="6" width="8.85546875" customWidth="1"/>
  </cols>
  <sheetData>
    <row r="2" spans="1:8" ht="17.25" x14ac:dyDescent="0.3">
      <c r="A2" s="1" t="s">
        <v>111</v>
      </c>
    </row>
    <row r="4" spans="1:8" ht="17.25" x14ac:dyDescent="0.3">
      <c r="A4" s="1" t="s">
        <v>109</v>
      </c>
    </row>
    <row r="6" spans="1:8" ht="20.25" customHeight="1" x14ac:dyDescent="0.2">
      <c r="A6" s="95" t="s">
        <v>92</v>
      </c>
      <c r="B6" s="95" t="s">
        <v>93</v>
      </c>
      <c r="C6" s="95" t="s">
        <v>94</v>
      </c>
      <c r="D6" s="95" t="s">
        <v>0</v>
      </c>
      <c r="E6" s="95" t="s">
        <v>95</v>
      </c>
      <c r="F6" s="95" t="s">
        <v>0</v>
      </c>
    </row>
    <row r="7" spans="1:8" ht="28.5" customHeight="1" x14ac:dyDescent="0.2">
      <c r="A7" s="95"/>
      <c r="B7" s="95"/>
      <c r="C7" s="95"/>
      <c r="D7" s="95"/>
      <c r="E7" s="95"/>
      <c r="F7" s="95"/>
    </row>
    <row r="8" spans="1:8" ht="6.75" customHeight="1" x14ac:dyDescent="0.2">
      <c r="A8" s="30"/>
      <c r="B8" s="30"/>
      <c r="C8" s="31"/>
      <c r="D8" s="31"/>
      <c r="E8" s="31"/>
      <c r="F8" s="31"/>
    </row>
    <row r="9" spans="1:8" ht="18" customHeight="1" x14ac:dyDescent="0.25">
      <c r="A9" s="71" t="s">
        <v>127</v>
      </c>
      <c r="B9" s="72" t="s">
        <v>48</v>
      </c>
      <c r="C9" s="58">
        <v>19828</v>
      </c>
      <c r="D9" s="73">
        <f>C9/$C$17*100</f>
        <v>85.672312478396123</v>
      </c>
      <c r="E9" s="58">
        <v>34803</v>
      </c>
      <c r="F9" s="73">
        <f>E9/$E$17*100</f>
        <v>29.332243301784221</v>
      </c>
      <c r="G9" s="84"/>
      <c r="H9" s="12">
        <v>46.952188132689606</v>
      </c>
    </row>
    <row r="10" spans="1:8" ht="6" customHeight="1" x14ac:dyDescent="0.25">
      <c r="A10" s="33"/>
      <c r="B10" s="34"/>
      <c r="C10" s="19"/>
      <c r="D10" s="20"/>
      <c r="E10" s="19"/>
      <c r="F10" s="20"/>
      <c r="G10" s="84"/>
      <c r="H10" s="12"/>
    </row>
    <row r="11" spans="1:8" ht="16.5" customHeight="1" x14ac:dyDescent="0.25">
      <c r="A11" s="71" t="s">
        <v>45</v>
      </c>
      <c r="B11" s="74" t="s">
        <v>49</v>
      </c>
      <c r="C11" s="58">
        <v>2945</v>
      </c>
      <c r="D11" s="73">
        <f>C11/$C$17*100</f>
        <v>12.724680262703075</v>
      </c>
      <c r="E11" s="58">
        <v>32565</v>
      </c>
      <c r="F11" s="73">
        <v>27.5</v>
      </c>
      <c r="G11" s="84"/>
      <c r="H11" s="12">
        <v>27.581373617816539</v>
      </c>
    </row>
    <row r="12" spans="1:8" ht="9" customHeight="1" x14ac:dyDescent="0.25">
      <c r="A12" s="33"/>
      <c r="B12" s="34"/>
      <c r="C12" s="19"/>
      <c r="D12" s="20"/>
      <c r="E12" s="19"/>
      <c r="F12" s="20"/>
      <c r="G12" s="84"/>
      <c r="H12" s="12"/>
    </row>
    <row r="13" spans="1:8" ht="15" x14ac:dyDescent="0.25">
      <c r="A13" s="71" t="s">
        <v>46</v>
      </c>
      <c r="B13" s="57" t="s">
        <v>50</v>
      </c>
      <c r="C13" s="58">
        <v>276</v>
      </c>
      <c r="D13" s="73">
        <f>C13/$C$17*100</f>
        <v>1.1925337020394053</v>
      </c>
      <c r="E13" s="58">
        <v>13539</v>
      </c>
      <c r="F13" s="73">
        <f>E13/$E$17*100</f>
        <v>11.410776141794001</v>
      </c>
      <c r="G13" s="84"/>
      <c r="H13" s="12">
        <v>9.4969630898613921</v>
      </c>
    </row>
    <row r="14" spans="1:8" ht="8.25" customHeight="1" x14ac:dyDescent="0.25">
      <c r="A14" s="33"/>
      <c r="B14" s="34"/>
      <c r="C14" s="19"/>
      <c r="D14" s="20"/>
      <c r="E14" s="19"/>
      <c r="F14" s="20"/>
      <c r="G14" s="84"/>
      <c r="H14" s="12"/>
    </row>
    <row r="15" spans="1:8" ht="15" x14ac:dyDescent="0.25">
      <c r="A15" s="71" t="s">
        <v>47</v>
      </c>
      <c r="B15" s="57" t="s">
        <v>51</v>
      </c>
      <c r="C15" s="58">
        <v>95</v>
      </c>
      <c r="D15" s="73">
        <f>C15/$C$17*100</f>
        <v>0.41047355686138953</v>
      </c>
      <c r="E15" s="58">
        <v>37744</v>
      </c>
      <c r="F15" s="73">
        <f>E15/$E$17*100</f>
        <v>31.810941332142168</v>
      </c>
      <c r="G15" s="84"/>
      <c r="H15" s="12">
        <v>15.969475159632458</v>
      </c>
    </row>
    <row r="16" spans="1:8" ht="10.5" customHeight="1" x14ac:dyDescent="0.2">
      <c r="A16" s="30"/>
      <c r="B16" s="30"/>
      <c r="C16" s="32"/>
      <c r="D16" s="32"/>
      <c r="E16" s="32"/>
      <c r="F16" s="32"/>
      <c r="G16" s="14"/>
      <c r="H16" s="14"/>
    </row>
    <row r="17" spans="1:6" ht="21.75" customHeight="1" x14ac:dyDescent="0.2">
      <c r="A17" s="54" t="s">
        <v>32</v>
      </c>
      <c r="B17" s="54"/>
      <c r="C17" s="56">
        <f>C9+C11+C13+C15</f>
        <v>23144</v>
      </c>
      <c r="D17" s="56">
        <f>D9+D11+D13+D15</f>
        <v>99.999999999999986</v>
      </c>
      <c r="E17" s="56">
        <f>E9+E11+E13+E15</f>
        <v>118651</v>
      </c>
      <c r="F17" s="56">
        <f>F9+F11+F13+F15</f>
        <v>100.05396077572038</v>
      </c>
    </row>
    <row r="18" spans="1:6" x14ac:dyDescent="0.2">
      <c r="A18" s="4"/>
      <c r="B18" s="4"/>
      <c r="C18" s="4"/>
      <c r="F18" s="4"/>
    </row>
  </sheetData>
  <mergeCells count="6">
    <mergeCell ref="F6:F7"/>
    <mergeCell ref="A6:A7"/>
    <mergeCell ref="B6:B7"/>
    <mergeCell ref="C6:C7"/>
    <mergeCell ref="D6:D7"/>
    <mergeCell ref="E6:E7"/>
  </mergeCells>
  <phoneticPr fontId="0" type="noConversion"/>
  <printOptions horizontalCentered="1"/>
  <pageMargins left="0.39370078740157483" right="0.75" top="0.98425196850393704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4"/>
  <sheetViews>
    <sheetView zoomScaleNormal="100" workbookViewId="0">
      <selection activeCell="C59" sqref="C59"/>
    </sheetView>
  </sheetViews>
  <sheetFormatPr baseColWidth="10" defaultColWidth="11.42578125" defaultRowHeight="12.75" x14ac:dyDescent="0.2"/>
  <cols>
    <col min="1" max="1" width="32.28515625" customWidth="1"/>
    <col min="2" max="2" width="15.140625" customWidth="1"/>
    <col min="3" max="3" width="15.42578125" customWidth="1"/>
  </cols>
  <sheetData>
    <row r="2" spans="1:9" ht="17.25" x14ac:dyDescent="0.3">
      <c r="A2" s="90" t="s">
        <v>106</v>
      </c>
    </row>
    <row r="4" spans="1:9" ht="17.25" x14ac:dyDescent="0.3">
      <c r="A4" s="1" t="s">
        <v>96</v>
      </c>
    </row>
    <row r="6" spans="1:9" ht="23.25" customHeight="1" x14ac:dyDescent="0.2">
      <c r="A6" s="95" t="s">
        <v>97</v>
      </c>
      <c r="B6" s="95" t="s">
        <v>98</v>
      </c>
      <c r="C6" s="95" t="s">
        <v>123</v>
      </c>
    </row>
    <row r="7" spans="1:9" ht="39.75" customHeight="1" x14ac:dyDescent="0.2">
      <c r="A7" s="95"/>
      <c r="B7" s="95"/>
      <c r="C7" s="95"/>
      <c r="D7" s="14" t="s">
        <v>84</v>
      </c>
      <c r="E7" s="14" t="s">
        <v>85</v>
      </c>
    </row>
    <row r="8" spans="1:9" x14ac:dyDescent="0.2">
      <c r="A8" s="21"/>
      <c r="B8" s="21"/>
      <c r="C8" s="21"/>
      <c r="D8" s="3"/>
      <c r="E8" s="87"/>
      <c r="F8" s="10"/>
      <c r="G8" s="10"/>
      <c r="H8" s="10"/>
    </row>
    <row r="9" spans="1:9" ht="15" customHeight="1" x14ac:dyDescent="0.25">
      <c r="A9" s="57" t="s">
        <v>35</v>
      </c>
      <c r="B9" s="58">
        <v>4965.5213313939939</v>
      </c>
      <c r="C9" s="58">
        <v>147841.61129753065</v>
      </c>
      <c r="D9" s="53">
        <f>B9*100/$B$14</f>
        <v>0.68948336962898082</v>
      </c>
      <c r="E9" s="53">
        <f>C9*100/$C$14</f>
        <v>0.13830880761739883</v>
      </c>
      <c r="F9" s="91"/>
      <c r="G9" s="91"/>
      <c r="H9" s="10"/>
      <c r="I9" s="10"/>
    </row>
    <row r="10" spans="1:9" ht="16.5" customHeight="1" x14ac:dyDescent="0.25">
      <c r="A10" s="27" t="s">
        <v>52</v>
      </c>
      <c r="B10" s="8">
        <v>624918.38307310292</v>
      </c>
      <c r="C10" s="8">
        <v>93268065.003717169</v>
      </c>
      <c r="D10" s="53">
        <f t="shared" ref="D10:D12" si="0">B10*100/$B$14</f>
        <v>86.772526739579391</v>
      </c>
      <c r="E10" s="53">
        <f t="shared" ref="E10:E12" si="1">C10*100/$C$14</f>
        <v>87.254154944817145</v>
      </c>
      <c r="F10" s="91"/>
      <c r="G10" s="91"/>
    </row>
    <row r="11" spans="1:9" ht="15.75" customHeight="1" x14ac:dyDescent="0.25">
      <c r="A11" s="57" t="s">
        <v>53</v>
      </c>
      <c r="B11" s="58">
        <v>14447.467892414879</v>
      </c>
      <c r="C11" s="58">
        <v>2154161.8638741039</v>
      </c>
      <c r="D11" s="53">
        <f t="shared" si="0"/>
        <v>2.0060912400253934</v>
      </c>
      <c r="E11" s="53">
        <f t="shared" si="1"/>
        <v>2.0152618480848306</v>
      </c>
      <c r="F11" s="91"/>
      <c r="G11" s="91"/>
    </row>
    <row r="12" spans="1:9" ht="15" customHeight="1" x14ac:dyDescent="0.25">
      <c r="A12" s="27" t="s">
        <v>54</v>
      </c>
      <c r="B12" s="8">
        <v>75848.627703088205</v>
      </c>
      <c r="C12" s="8">
        <v>11322336.888744928</v>
      </c>
      <c r="D12" s="53">
        <f t="shared" si="0"/>
        <v>10.531898650766227</v>
      </c>
      <c r="E12" s="53">
        <f t="shared" si="1"/>
        <v>10.592274399480631</v>
      </c>
      <c r="F12" s="91"/>
      <c r="G12" s="91"/>
    </row>
    <row r="13" spans="1:9" ht="7.5" customHeight="1" x14ac:dyDescent="0.2">
      <c r="A13" s="21"/>
      <c r="B13" s="22"/>
      <c r="C13" s="22"/>
      <c r="D13" s="14"/>
      <c r="E13" s="14"/>
    </row>
    <row r="14" spans="1:9" ht="23.25" customHeight="1" x14ac:dyDescent="0.2">
      <c r="A14" s="54" t="s">
        <v>104</v>
      </c>
      <c r="B14" s="56">
        <f>SUM(B9:B12)</f>
        <v>720180</v>
      </c>
      <c r="C14" s="56">
        <f>SUM(C9:C12)</f>
        <v>106892405.36763373</v>
      </c>
      <c r="D14" s="14"/>
      <c r="E14" s="14"/>
    </row>
    <row r="15" spans="1:9" x14ac:dyDescent="0.2">
      <c r="A15" s="46" t="s">
        <v>115</v>
      </c>
      <c r="C15" s="85"/>
      <c r="D15" s="82"/>
      <c r="E15" s="82"/>
    </row>
    <row r="16" spans="1:9" x14ac:dyDescent="0.2">
      <c r="C16" s="15"/>
      <c r="D16" s="82"/>
      <c r="E16" s="82"/>
    </row>
    <row r="17" spans="3:5" x14ac:dyDescent="0.2">
      <c r="C17" s="15"/>
      <c r="D17" s="48"/>
      <c r="E17" s="48"/>
    </row>
    <row r="18" spans="3:5" x14ac:dyDescent="0.2">
      <c r="C18" s="37"/>
      <c r="D18" s="48"/>
      <c r="E18" s="47"/>
    </row>
    <row r="19" spans="3:5" x14ac:dyDescent="0.2">
      <c r="C19" s="15"/>
      <c r="D19" s="47"/>
      <c r="E19" s="3"/>
    </row>
    <row r="20" spans="3:5" x14ac:dyDescent="0.2">
      <c r="D20" s="3"/>
      <c r="E20" s="3"/>
    </row>
    <row r="21" spans="3:5" x14ac:dyDescent="0.2">
      <c r="D21" s="3"/>
      <c r="E21" s="3"/>
    </row>
    <row r="22" spans="3:5" x14ac:dyDescent="0.2">
      <c r="D22" s="3"/>
      <c r="E22" s="3"/>
    </row>
    <row r="23" spans="3:5" x14ac:dyDescent="0.2">
      <c r="D23" s="3"/>
      <c r="E23" s="3"/>
    </row>
    <row r="24" spans="3:5" x14ac:dyDescent="0.2">
      <c r="D24" s="3"/>
      <c r="E24" s="3"/>
    </row>
  </sheetData>
  <mergeCells count="3">
    <mergeCell ref="A6:A7"/>
    <mergeCell ref="B6:B7"/>
    <mergeCell ref="C6:C7"/>
  </mergeCells>
  <printOptions horizontalCentered="1"/>
  <pageMargins left="0.39370078740157483" right="0.75" top="0.66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3"/>
  <sheetViews>
    <sheetView zoomScaleNormal="100" workbookViewId="0">
      <selection activeCell="B60" sqref="B60"/>
    </sheetView>
  </sheetViews>
  <sheetFormatPr baseColWidth="10" defaultColWidth="11.42578125" defaultRowHeight="12.75" x14ac:dyDescent="0.2"/>
  <cols>
    <col min="1" max="1" width="22.7109375" customWidth="1"/>
    <col min="2" max="2" width="19.5703125" customWidth="1"/>
    <col min="3" max="3" width="11.5703125" customWidth="1"/>
  </cols>
  <sheetData>
    <row r="2" spans="1:4" ht="17.25" x14ac:dyDescent="0.3">
      <c r="A2" s="1" t="s">
        <v>117</v>
      </c>
      <c r="B2" s="1"/>
      <c r="C2" s="1"/>
      <c r="D2" s="11"/>
    </row>
    <row r="3" spans="1:4" ht="15" customHeight="1" x14ac:dyDescent="0.3">
      <c r="A3" s="1" t="s">
        <v>105</v>
      </c>
      <c r="B3" s="1"/>
      <c r="C3" s="1"/>
      <c r="D3" s="11"/>
    </row>
    <row r="5" spans="1:4" ht="20.25" customHeight="1" x14ac:dyDescent="0.2">
      <c r="A5" s="54" t="s">
        <v>97</v>
      </c>
      <c r="B5" s="54" t="s">
        <v>87</v>
      </c>
      <c r="C5" s="54" t="s">
        <v>0</v>
      </c>
    </row>
    <row r="6" spans="1:4" ht="8.25" customHeight="1" x14ac:dyDescent="0.2">
      <c r="A6" s="21"/>
      <c r="B6" s="21"/>
      <c r="C6" s="21"/>
    </row>
    <row r="7" spans="1:4" ht="15" customHeight="1" x14ac:dyDescent="0.2">
      <c r="A7" s="59" t="s">
        <v>35</v>
      </c>
      <c r="B7" s="60">
        <v>2960</v>
      </c>
      <c r="C7" s="61">
        <f>B7/$B$12*100</f>
        <v>2.4947113804350574</v>
      </c>
      <c r="D7" s="48"/>
    </row>
    <row r="8" spans="1:4" ht="15" customHeight="1" x14ac:dyDescent="0.2">
      <c r="A8" s="10" t="s">
        <v>52</v>
      </c>
      <c r="B8" s="36">
        <v>66186</v>
      </c>
      <c r="C8" s="37">
        <f>B8/$B$12*100</f>
        <v>55.782083589687403</v>
      </c>
      <c r="D8" s="48"/>
    </row>
    <row r="9" spans="1:4" ht="15" customHeight="1" x14ac:dyDescent="0.2">
      <c r="A9" s="59" t="s">
        <v>53</v>
      </c>
      <c r="B9" s="60">
        <v>3995</v>
      </c>
      <c r="C9" s="61">
        <f>B9/$B$12*100</f>
        <v>3.3670175556885318</v>
      </c>
      <c r="D9" s="48"/>
    </row>
    <row r="10" spans="1:4" ht="15" customHeight="1" x14ac:dyDescent="0.2">
      <c r="A10" s="10" t="s">
        <v>54</v>
      </c>
      <c r="B10" s="36">
        <v>45510</v>
      </c>
      <c r="C10" s="37">
        <v>38.299999999999997</v>
      </c>
      <c r="D10" s="48"/>
    </row>
    <row r="11" spans="1:4" ht="9.75" customHeight="1" x14ac:dyDescent="0.2">
      <c r="A11" s="21"/>
      <c r="B11" s="21"/>
      <c r="C11" s="21"/>
      <c r="D11" s="3"/>
    </row>
    <row r="12" spans="1:4" ht="20.25" customHeight="1" x14ac:dyDescent="0.2">
      <c r="A12" s="55" t="s">
        <v>32</v>
      </c>
      <c r="B12" s="56">
        <f>SUM(B7:B10)</f>
        <v>118651</v>
      </c>
      <c r="C12" s="56">
        <f>B12/$B$12*100</f>
        <v>100</v>
      </c>
    </row>
    <row r="14" spans="1:4" x14ac:dyDescent="0.2">
      <c r="C14" s="7"/>
    </row>
    <row r="20" spans="1:2" x14ac:dyDescent="0.2">
      <c r="A20" s="25"/>
      <c r="B20" s="25"/>
    </row>
    <row r="21" spans="1:2" x14ac:dyDescent="0.2">
      <c r="A21" s="25"/>
      <c r="B21" s="25"/>
    </row>
    <row r="22" spans="1:2" x14ac:dyDescent="0.2">
      <c r="A22" s="25"/>
      <c r="B22" s="25"/>
    </row>
    <row r="23" spans="1:2" x14ac:dyDescent="0.2">
      <c r="A23" s="25"/>
      <c r="B23" s="25"/>
    </row>
  </sheetData>
  <phoneticPr fontId="0" type="noConversion"/>
  <printOptions horizontalCentered="1"/>
  <pageMargins left="0.78740157480314965" right="0.75" top="0.55000000000000004" bottom="1" header="0" footer="0"/>
  <pageSetup orientation="portrait" r:id="rId1"/>
  <headerFooter alignWithMargins="0"/>
  <ignoredErrors>
    <ignoredError sqref="C7:C8 C11:C1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3"/>
  <sheetViews>
    <sheetView zoomScaleNormal="100" workbookViewId="0">
      <selection activeCell="D59" sqref="D59"/>
    </sheetView>
  </sheetViews>
  <sheetFormatPr baseColWidth="10" defaultColWidth="11.42578125" defaultRowHeight="12.75" x14ac:dyDescent="0.2"/>
  <cols>
    <col min="1" max="1" width="23.7109375" customWidth="1"/>
    <col min="2" max="2" width="12.140625" style="15" customWidth="1"/>
    <col min="3" max="3" width="11.5703125" style="15" customWidth="1"/>
    <col min="4" max="4" width="11.28515625" customWidth="1"/>
    <col min="5" max="6" width="15.140625" customWidth="1"/>
    <col min="7" max="7" width="11.7109375" customWidth="1"/>
    <col min="8" max="8" width="13" style="15" customWidth="1"/>
    <col min="9" max="9" width="6" style="14" customWidth="1"/>
    <col min="10" max="10" width="8.42578125" customWidth="1"/>
    <col min="11" max="11" width="5.85546875" customWidth="1"/>
    <col min="12" max="12" width="11.28515625" customWidth="1"/>
  </cols>
  <sheetData>
    <row r="2" spans="1:12" ht="17.25" x14ac:dyDescent="0.3">
      <c r="A2" s="11" t="s">
        <v>100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customHeight="1" x14ac:dyDescent="0.2"/>
    <row r="4" spans="1:12" s="2" customFormat="1" ht="20.25" customHeight="1" x14ac:dyDescent="0.25">
      <c r="A4" s="92" t="s">
        <v>39</v>
      </c>
      <c r="B4" s="93" t="s">
        <v>88</v>
      </c>
      <c r="C4" s="93"/>
      <c r="D4" s="93"/>
      <c r="E4" s="93"/>
      <c r="F4" s="93"/>
      <c r="G4" s="93"/>
      <c r="H4" s="93"/>
      <c r="I4" s="13"/>
    </row>
    <row r="5" spans="1:12" s="2" customFormat="1" ht="19.5" customHeight="1" x14ac:dyDescent="0.25">
      <c r="A5" s="92"/>
      <c r="B5" s="62" t="s">
        <v>42</v>
      </c>
      <c r="C5" s="62" t="s">
        <v>40</v>
      </c>
      <c r="D5" s="62" t="s">
        <v>41</v>
      </c>
      <c r="E5" s="62" t="s">
        <v>43</v>
      </c>
      <c r="F5" s="62" t="s">
        <v>128</v>
      </c>
      <c r="G5" s="62" t="s">
        <v>126</v>
      </c>
      <c r="H5" s="62" t="s">
        <v>32</v>
      </c>
      <c r="I5" s="13"/>
    </row>
    <row r="6" spans="1:12" s="2" customFormat="1" ht="8.25" customHeight="1" x14ac:dyDescent="0.25">
      <c r="A6" s="38"/>
      <c r="B6" s="39"/>
      <c r="C6" s="39"/>
      <c r="D6" s="39"/>
      <c r="E6" s="40"/>
      <c r="F6" s="40"/>
      <c r="G6" s="40"/>
      <c r="H6" s="39"/>
      <c r="I6" s="13"/>
    </row>
    <row r="7" spans="1:12" s="2" customFormat="1" ht="15" x14ac:dyDescent="0.25">
      <c r="A7" s="63" t="s">
        <v>1</v>
      </c>
      <c r="B7" s="64">
        <v>3011</v>
      </c>
      <c r="C7" s="64">
        <v>725</v>
      </c>
      <c r="D7" s="64">
        <v>1</v>
      </c>
      <c r="E7" s="64">
        <v>1</v>
      </c>
      <c r="F7" s="64">
        <v>0</v>
      </c>
      <c r="G7" s="64">
        <v>0</v>
      </c>
      <c r="H7" s="76">
        <f>SUM(B7:G7)</f>
        <v>3738</v>
      </c>
      <c r="I7" s="13" t="s">
        <v>55</v>
      </c>
    </row>
    <row r="8" spans="1:12" s="2" customFormat="1" ht="15" x14ac:dyDescent="0.25">
      <c r="A8" s="26" t="s">
        <v>2</v>
      </c>
      <c r="B8" s="8">
        <v>962</v>
      </c>
      <c r="C8" s="8">
        <v>256</v>
      </c>
      <c r="D8" s="8">
        <v>2</v>
      </c>
      <c r="E8" s="8">
        <v>1</v>
      </c>
      <c r="F8" s="8">
        <v>0</v>
      </c>
      <c r="G8" s="8">
        <v>0</v>
      </c>
      <c r="H8" s="77">
        <f>SUM(B8:G8)</f>
        <v>1221</v>
      </c>
      <c r="I8" s="13" t="s">
        <v>56</v>
      </c>
    </row>
    <row r="9" spans="1:12" s="2" customFormat="1" ht="15" x14ac:dyDescent="0.25">
      <c r="A9" s="63" t="s">
        <v>3</v>
      </c>
      <c r="B9" s="64">
        <v>453</v>
      </c>
      <c r="C9" s="64">
        <v>1934</v>
      </c>
      <c r="D9" s="64">
        <v>2</v>
      </c>
      <c r="E9" s="64">
        <v>0</v>
      </c>
      <c r="F9" s="64">
        <v>0</v>
      </c>
      <c r="G9" s="64">
        <v>1</v>
      </c>
      <c r="H9" s="76">
        <f t="shared" ref="H9:H38" si="0">SUM(B9:G9)</f>
        <v>2390</v>
      </c>
      <c r="I9" s="13" t="s">
        <v>57</v>
      </c>
    </row>
    <row r="10" spans="1:12" s="2" customFormat="1" ht="15" x14ac:dyDescent="0.25">
      <c r="A10" s="26" t="s">
        <v>4</v>
      </c>
      <c r="B10" s="8">
        <v>285</v>
      </c>
      <c r="C10" s="8">
        <v>221</v>
      </c>
      <c r="D10" s="8">
        <v>0</v>
      </c>
      <c r="E10" s="8">
        <v>0</v>
      </c>
      <c r="F10" s="8">
        <v>0</v>
      </c>
      <c r="G10" s="8">
        <v>0</v>
      </c>
      <c r="H10" s="77">
        <f t="shared" si="0"/>
        <v>506</v>
      </c>
      <c r="I10" s="13" t="s">
        <v>121</v>
      </c>
    </row>
    <row r="11" spans="1:12" s="2" customFormat="1" ht="15" x14ac:dyDescent="0.25">
      <c r="A11" s="63" t="s">
        <v>7</v>
      </c>
      <c r="B11" s="64">
        <v>688</v>
      </c>
      <c r="C11" s="64">
        <v>668</v>
      </c>
      <c r="D11" s="64">
        <v>32</v>
      </c>
      <c r="E11" s="64">
        <v>0</v>
      </c>
      <c r="F11" s="64">
        <v>0</v>
      </c>
      <c r="G11" s="64">
        <v>0</v>
      </c>
      <c r="H11" s="76">
        <f t="shared" si="0"/>
        <v>1388</v>
      </c>
      <c r="I11" s="13" t="s">
        <v>58</v>
      </c>
    </row>
    <row r="12" spans="1:12" s="2" customFormat="1" ht="15" x14ac:dyDescent="0.25">
      <c r="A12" s="26" t="s">
        <v>8</v>
      </c>
      <c r="B12" s="8">
        <v>687</v>
      </c>
      <c r="C12" s="8">
        <v>93</v>
      </c>
      <c r="D12" s="8">
        <v>0</v>
      </c>
      <c r="E12" s="8">
        <v>0</v>
      </c>
      <c r="F12" s="8">
        <v>0</v>
      </c>
      <c r="G12" s="8">
        <v>0</v>
      </c>
      <c r="H12" s="77">
        <f t="shared" si="0"/>
        <v>780</v>
      </c>
      <c r="I12" s="13" t="s">
        <v>59</v>
      </c>
    </row>
    <row r="13" spans="1:12" s="2" customFormat="1" ht="15" x14ac:dyDescent="0.25">
      <c r="A13" s="63" t="s">
        <v>118</v>
      </c>
      <c r="B13" s="64">
        <v>19980</v>
      </c>
      <c r="C13" s="64">
        <v>4119</v>
      </c>
      <c r="D13" s="64">
        <v>28</v>
      </c>
      <c r="E13" s="64">
        <v>1</v>
      </c>
      <c r="F13" s="64">
        <v>8</v>
      </c>
      <c r="G13" s="64">
        <v>2</v>
      </c>
      <c r="H13" s="76">
        <f t="shared" si="0"/>
        <v>24138</v>
      </c>
      <c r="I13" s="13" t="s">
        <v>119</v>
      </c>
    </row>
    <row r="14" spans="1:12" s="2" customFormat="1" ht="15" x14ac:dyDescent="0.25">
      <c r="A14" s="26" t="s">
        <v>5</v>
      </c>
      <c r="B14" s="8">
        <v>2223</v>
      </c>
      <c r="C14" s="8">
        <v>165</v>
      </c>
      <c r="D14" s="8">
        <v>0</v>
      </c>
      <c r="E14" s="8">
        <v>0</v>
      </c>
      <c r="F14" s="8">
        <v>0</v>
      </c>
      <c r="G14" s="8">
        <v>0</v>
      </c>
      <c r="H14" s="77">
        <f t="shared" si="0"/>
        <v>2388</v>
      </c>
      <c r="I14" s="13" t="s">
        <v>60</v>
      </c>
      <c r="J14" s="9"/>
    </row>
    <row r="15" spans="1:12" s="2" customFormat="1" ht="15" x14ac:dyDescent="0.25">
      <c r="A15" s="63" t="s">
        <v>6</v>
      </c>
      <c r="B15" s="64">
        <v>324</v>
      </c>
      <c r="C15" s="64">
        <v>207</v>
      </c>
      <c r="D15" s="64">
        <v>1</v>
      </c>
      <c r="E15" s="64">
        <v>0</v>
      </c>
      <c r="F15" s="64">
        <v>0</v>
      </c>
      <c r="G15" s="64">
        <v>0</v>
      </c>
      <c r="H15" s="76">
        <f t="shared" si="0"/>
        <v>532</v>
      </c>
      <c r="I15" s="13" t="s">
        <v>61</v>
      </c>
    </row>
    <row r="16" spans="1:12" s="2" customFormat="1" ht="15" x14ac:dyDescent="0.25">
      <c r="A16" s="26" t="s">
        <v>9</v>
      </c>
      <c r="B16" s="8">
        <v>491</v>
      </c>
      <c r="C16" s="8">
        <v>9</v>
      </c>
      <c r="D16" s="8">
        <v>0</v>
      </c>
      <c r="E16" s="8">
        <v>0</v>
      </c>
      <c r="F16" s="8">
        <v>0</v>
      </c>
      <c r="G16" s="8">
        <v>0</v>
      </c>
      <c r="H16" s="77">
        <f t="shared" si="0"/>
        <v>500</v>
      </c>
      <c r="I16" s="13" t="s">
        <v>62</v>
      </c>
    </row>
    <row r="17" spans="1:9" s="2" customFormat="1" ht="15" x14ac:dyDescent="0.25">
      <c r="A17" s="63" t="s">
        <v>31</v>
      </c>
      <c r="B17" s="64">
        <v>5093</v>
      </c>
      <c r="C17" s="64">
        <v>466</v>
      </c>
      <c r="D17" s="64">
        <v>2</v>
      </c>
      <c r="E17" s="64">
        <v>2</v>
      </c>
      <c r="F17" s="64">
        <v>6</v>
      </c>
      <c r="G17" s="64">
        <v>0</v>
      </c>
      <c r="H17" s="76">
        <f t="shared" si="0"/>
        <v>5569</v>
      </c>
      <c r="I17" s="13" t="s">
        <v>63</v>
      </c>
    </row>
    <row r="18" spans="1:9" s="2" customFormat="1" ht="15" x14ac:dyDescent="0.25">
      <c r="A18" s="26" t="s">
        <v>10</v>
      </c>
      <c r="B18" s="8">
        <v>7457</v>
      </c>
      <c r="C18" s="8">
        <v>1719</v>
      </c>
      <c r="D18" s="8">
        <v>25</v>
      </c>
      <c r="E18" s="8">
        <v>36</v>
      </c>
      <c r="F18" s="8">
        <v>3</v>
      </c>
      <c r="G18" s="8">
        <v>8</v>
      </c>
      <c r="H18" s="77">
        <f t="shared" si="0"/>
        <v>9248</v>
      </c>
      <c r="I18" s="13" t="s">
        <v>64</v>
      </c>
    </row>
    <row r="19" spans="1:9" s="2" customFormat="1" ht="15" x14ac:dyDescent="0.25">
      <c r="A19" s="63" t="s">
        <v>11</v>
      </c>
      <c r="B19" s="64">
        <v>1200</v>
      </c>
      <c r="C19" s="64">
        <v>607</v>
      </c>
      <c r="D19" s="64">
        <v>0</v>
      </c>
      <c r="E19" s="64">
        <v>2</v>
      </c>
      <c r="F19" s="64">
        <v>0</v>
      </c>
      <c r="G19" s="64">
        <v>0</v>
      </c>
      <c r="H19" s="76">
        <f t="shared" si="0"/>
        <v>1809</v>
      </c>
      <c r="I19" s="13" t="s">
        <v>65</v>
      </c>
    </row>
    <row r="20" spans="1:9" s="2" customFormat="1" ht="15" x14ac:dyDescent="0.25">
      <c r="A20" s="26" t="s">
        <v>12</v>
      </c>
      <c r="B20" s="8">
        <v>3982</v>
      </c>
      <c r="C20" s="8">
        <v>237</v>
      </c>
      <c r="D20" s="8">
        <v>1</v>
      </c>
      <c r="E20" s="8">
        <v>4</v>
      </c>
      <c r="F20" s="8">
        <v>0</v>
      </c>
      <c r="G20" s="8">
        <v>0</v>
      </c>
      <c r="H20" s="77">
        <f t="shared" si="0"/>
        <v>4224</v>
      </c>
      <c r="I20" s="13" t="s">
        <v>66</v>
      </c>
    </row>
    <row r="21" spans="1:9" s="2" customFormat="1" ht="15" x14ac:dyDescent="0.25">
      <c r="A21" s="63" t="s">
        <v>13</v>
      </c>
      <c r="B21" s="64">
        <v>17246</v>
      </c>
      <c r="C21" s="64">
        <v>2224</v>
      </c>
      <c r="D21" s="64">
        <v>105</v>
      </c>
      <c r="E21" s="64">
        <v>4</v>
      </c>
      <c r="F21" s="64">
        <v>2</v>
      </c>
      <c r="G21" s="64">
        <v>1</v>
      </c>
      <c r="H21" s="76">
        <f t="shared" si="0"/>
        <v>19582</v>
      </c>
      <c r="I21" s="13" t="s">
        <v>67</v>
      </c>
    </row>
    <row r="22" spans="1:9" s="2" customFormat="1" ht="15" x14ac:dyDescent="0.25">
      <c r="A22" s="26" t="s">
        <v>14</v>
      </c>
      <c r="B22" s="8">
        <v>2138</v>
      </c>
      <c r="C22" s="8">
        <v>326</v>
      </c>
      <c r="D22" s="8">
        <v>7</v>
      </c>
      <c r="E22" s="8">
        <v>0</v>
      </c>
      <c r="F22" s="8">
        <v>0</v>
      </c>
      <c r="G22" s="8">
        <v>0</v>
      </c>
      <c r="H22" s="77">
        <f t="shared" si="0"/>
        <v>2471</v>
      </c>
      <c r="I22" s="13" t="s">
        <v>68</v>
      </c>
    </row>
    <row r="23" spans="1:9" s="2" customFormat="1" ht="15" x14ac:dyDescent="0.25">
      <c r="A23" s="63" t="s">
        <v>15</v>
      </c>
      <c r="B23" s="64">
        <v>536</v>
      </c>
      <c r="C23" s="64">
        <v>182</v>
      </c>
      <c r="D23" s="64">
        <v>1</v>
      </c>
      <c r="E23" s="64">
        <v>3</v>
      </c>
      <c r="F23" s="64">
        <v>0</v>
      </c>
      <c r="G23" s="64">
        <v>0</v>
      </c>
      <c r="H23" s="76">
        <f t="shared" si="0"/>
        <v>722</v>
      </c>
      <c r="I23" s="13" t="s">
        <v>69</v>
      </c>
    </row>
    <row r="24" spans="1:9" s="2" customFormat="1" ht="15" x14ac:dyDescent="0.25">
      <c r="A24" s="26" t="s">
        <v>16</v>
      </c>
      <c r="B24" s="8">
        <v>785</v>
      </c>
      <c r="C24" s="8">
        <v>504</v>
      </c>
      <c r="D24" s="8">
        <v>0</v>
      </c>
      <c r="E24" s="8">
        <v>0</v>
      </c>
      <c r="F24" s="8">
        <v>0</v>
      </c>
      <c r="G24" s="8">
        <v>0</v>
      </c>
      <c r="H24" s="77">
        <f t="shared" si="0"/>
        <v>1289</v>
      </c>
      <c r="I24" s="13" t="s">
        <v>70</v>
      </c>
    </row>
    <row r="25" spans="1:9" s="2" customFormat="1" ht="15" x14ac:dyDescent="0.25">
      <c r="A25" s="63" t="s">
        <v>17</v>
      </c>
      <c r="B25" s="64">
        <v>2981</v>
      </c>
      <c r="C25" s="64">
        <v>665</v>
      </c>
      <c r="D25" s="64">
        <v>1</v>
      </c>
      <c r="E25" s="64">
        <v>7</v>
      </c>
      <c r="F25" s="64">
        <v>0</v>
      </c>
      <c r="G25" s="64">
        <v>0</v>
      </c>
      <c r="H25" s="76">
        <f t="shared" si="0"/>
        <v>3654</v>
      </c>
      <c r="I25" s="13" t="s">
        <v>71</v>
      </c>
    </row>
    <row r="26" spans="1:9" s="2" customFormat="1" ht="15" x14ac:dyDescent="0.25">
      <c r="A26" s="26" t="s">
        <v>18</v>
      </c>
      <c r="B26" s="8">
        <v>1075</v>
      </c>
      <c r="C26" s="8">
        <v>1269</v>
      </c>
      <c r="D26" s="8">
        <v>0</v>
      </c>
      <c r="E26" s="8">
        <v>1</v>
      </c>
      <c r="F26" s="8">
        <v>0</v>
      </c>
      <c r="G26" s="8">
        <v>4</v>
      </c>
      <c r="H26" s="77">
        <f t="shared" si="0"/>
        <v>2349</v>
      </c>
      <c r="I26" s="13" t="s">
        <v>72</v>
      </c>
    </row>
    <row r="27" spans="1:9" s="2" customFormat="1" ht="15" x14ac:dyDescent="0.25">
      <c r="A27" s="63" t="s">
        <v>19</v>
      </c>
      <c r="B27" s="64">
        <v>1720</v>
      </c>
      <c r="C27" s="64">
        <v>267</v>
      </c>
      <c r="D27" s="64">
        <v>2</v>
      </c>
      <c r="E27" s="64">
        <v>3</v>
      </c>
      <c r="F27" s="64">
        <v>0</v>
      </c>
      <c r="G27" s="64">
        <v>0</v>
      </c>
      <c r="H27" s="76">
        <f t="shared" si="0"/>
        <v>1992</v>
      </c>
      <c r="I27" s="13" t="s">
        <v>73</v>
      </c>
    </row>
    <row r="28" spans="1:9" s="2" customFormat="1" ht="15" x14ac:dyDescent="0.25">
      <c r="A28" s="26" t="s">
        <v>20</v>
      </c>
      <c r="B28" s="8">
        <v>2592</v>
      </c>
      <c r="C28" s="8">
        <v>1185</v>
      </c>
      <c r="D28" s="8">
        <v>1</v>
      </c>
      <c r="E28" s="8">
        <v>1</v>
      </c>
      <c r="F28" s="8">
        <v>0</v>
      </c>
      <c r="G28" s="8">
        <v>1</v>
      </c>
      <c r="H28" s="77">
        <f t="shared" si="0"/>
        <v>3780</v>
      </c>
      <c r="I28" s="13" t="s">
        <v>74</v>
      </c>
    </row>
    <row r="29" spans="1:9" s="2" customFormat="1" ht="15" x14ac:dyDescent="0.25">
      <c r="A29" s="63" t="s">
        <v>21</v>
      </c>
      <c r="B29" s="64">
        <v>4729</v>
      </c>
      <c r="C29" s="64">
        <v>8229</v>
      </c>
      <c r="D29" s="64">
        <v>6</v>
      </c>
      <c r="E29" s="64">
        <v>4</v>
      </c>
      <c r="F29" s="64">
        <v>26</v>
      </c>
      <c r="G29" s="64">
        <v>21</v>
      </c>
      <c r="H29" s="76">
        <f t="shared" si="0"/>
        <v>13015</v>
      </c>
      <c r="I29" s="13" t="s">
        <v>75</v>
      </c>
    </row>
    <row r="30" spans="1:9" s="2" customFormat="1" ht="15" x14ac:dyDescent="0.25">
      <c r="A30" s="26" t="s">
        <v>22</v>
      </c>
      <c r="B30" s="8">
        <v>2333</v>
      </c>
      <c r="C30" s="8">
        <v>531</v>
      </c>
      <c r="D30" s="8">
        <v>14</v>
      </c>
      <c r="E30" s="8">
        <v>1</v>
      </c>
      <c r="F30" s="8">
        <v>0</v>
      </c>
      <c r="G30" s="8">
        <v>0</v>
      </c>
      <c r="H30" s="77">
        <f t="shared" si="0"/>
        <v>2879</v>
      </c>
      <c r="I30" s="13" t="s">
        <v>76</v>
      </c>
    </row>
    <row r="31" spans="1:9" s="2" customFormat="1" ht="15" x14ac:dyDescent="0.25">
      <c r="A31" s="63" t="s">
        <v>23</v>
      </c>
      <c r="B31" s="64">
        <v>879</v>
      </c>
      <c r="C31" s="64">
        <v>279</v>
      </c>
      <c r="D31" s="64">
        <v>0</v>
      </c>
      <c r="E31" s="64">
        <v>2</v>
      </c>
      <c r="F31" s="64">
        <v>0</v>
      </c>
      <c r="G31" s="64">
        <v>0</v>
      </c>
      <c r="H31" s="76">
        <f t="shared" si="0"/>
        <v>1160</v>
      </c>
      <c r="I31" s="13" t="s">
        <v>77</v>
      </c>
    </row>
    <row r="32" spans="1:9" s="2" customFormat="1" ht="15" x14ac:dyDescent="0.25">
      <c r="A32" s="26" t="s">
        <v>24</v>
      </c>
      <c r="B32" s="8">
        <v>820</v>
      </c>
      <c r="C32" s="8">
        <v>70</v>
      </c>
      <c r="D32" s="8">
        <v>0</v>
      </c>
      <c r="E32" s="8">
        <v>0</v>
      </c>
      <c r="F32" s="8">
        <v>0</v>
      </c>
      <c r="G32" s="8">
        <v>0</v>
      </c>
      <c r="H32" s="77">
        <f t="shared" si="0"/>
        <v>890</v>
      </c>
      <c r="I32" s="13" t="s">
        <v>78</v>
      </c>
    </row>
    <row r="33" spans="1:12" s="2" customFormat="1" ht="15" x14ac:dyDescent="0.25">
      <c r="A33" s="63" t="s">
        <v>25</v>
      </c>
      <c r="B33" s="64">
        <v>246</v>
      </c>
      <c r="C33" s="64">
        <v>306</v>
      </c>
      <c r="D33" s="64">
        <v>0</v>
      </c>
      <c r="E33" s="64">
        <v>0</v>
      </c>
      <c r="F33" s="64">
        <v>0</v>
      </c>
      <c r="G33" s="64">
        <v>0</v>
      </c>
      <c r="H33" s="76">
        <f t="shared" si="0"/>
        <v>552</v>
      </c>
      <c r="I33" s="13" t="s">
        <v>79</v>
      </c>
    </row>
    <row r="34" spans="1:12" s="2" customFormat="1" ht="15" x14ac:dyDescent="0.25">
      <c r="A34" s="26" t="s">
        <v>26</v>
      </c>
      <c r="B34" s="8">
        <v>931</v>
      </c>
      <c r="C34" s="8">
        <v>50</v>
      </c>
      <c r="D34" s="8">
        <v>0</v>
      </c>
      <c r="E34" s="8">
        <v>0</v>
      </c>
      <c r="F34" s="8">
        <v>0</v>
      </c>
      <c r="G34" s="8">
        <v>0</v>
      </c>
      <c r="H34" s="77">
        <f t="shared" si="0"/>
        <v>981</v>
      </c>
      <c r="I34" s="13" t="s">
        <v>122</v>
      </c>
    </row>
    <row r="35" spans="1:12" s="2" customFormat="1" ht="15" x14ac:dyDescent="0.25">
      <c r="A35" s="63" t="s">
        <v>27</v>
      </c>
      <c r="B35" s="64">
        <v>578</v>
      </c>
      <c r="C35" s="64">
        <v>91</v>
      </c>
      <c r="D35" s="64">
        <v>0</v>
      </c>
      <c r="E35" s="64">
        <v>0</v>
      </c>
      <c r="F35" s="64">
        <v>0</v>
      </c>
      <c r="G35" s="64">
        <v>0</v>
      </c>
      <c r="H35" s="76">
        <f t="shared" si="0"/>
        <v>669</v>
      </c>
      <c r="I35" s="13" t="s">
        <v>80</v>
      </c>
    </row>
    <row r="36" spans="1:12" s="2" customFormat="1" ht="15" x14ac:dyDescent="0.25">
      <c r="A36" s="26" t="s">
        <v>28</v>
      </c>
      <c r="B36" s="8">
        <v>1736</v>
      </c>
      <c r="C36" s="8">
        <v>379</v>
      </c>
      <c r="D36" s="8">
        <v>5</v>
      </c>
      <c r="E36" s="8">
        <v>0</v>
      </c>
      <c r="F36" s="8">
        <v>0</v>
      </c>
      <c r="G36" s="8">
        <v>0</v>
      </c>
      <c r="H36" s="77">
        <f t="shared" si="0"/>
        <v>2120</v>
      </c>
      <c r="I36" s="13" t="s">
        <v>81</v>
      </c>
    </row>
    <row r="37" spans="1:12" s="2" customFormat="1" ht="15" x14ac:dyDescent="0.25">
      <c r="A37" s="63" t="s">
        <v>29</v>
      </c>
      <c r="B37" s="64">
        <v>725</v>
      </c>
      <c r="C37" s="64">
        <v>430</v>
      </c>
      <c r="D37" s="64">
        <v>0</v>
      </c>
      <c r="E37" s="64">
        <v>0</v>
      </c>
      <c r="F37" s="64">
        <v>0</v>
      </c>
      <c r="G37" s="64">
        <v>0</v>
      </c>
      <c r="H37" s="76">
        <f t="shared" si="0"/>
        <v>1155</v>
      </c>
      <c r="I37" s="13" t="s">
        <v>82</v>
      </c>
    </row>
    <row r="38" spans="1:12" s="2" customFormat="1" ht="15" x14ac:dyDescent="0.25">
      <c r="A38" s="26" t="s">
        <v>30</v>
      </c>
      <c r="B38" s="8">
        <v>811</v>
      </c>
      <c r="C38" s="8">
        <v>149</v>
      </c>
      <c r="D38" s="8">
        <v>0</v>
      </c>
      <c r="E38" s="8">
        <v>0</v>
      </c>
      <c r="F38" s="8">
        <v>0</v>
      </c>
      <c r="G38" s="8">
        <v>0</v>
      </c>
      <c r="H38" s="77">
        <f t="shared" si="0"/>
        <v>960</v>
      </c>
      <c r="I38" s="13" t="s">
        <v>83</v>
      </c>
    </row>
    <row r="39" spans="1:12" s="2" customFormat="1" ht="8.25" customHeight="1" x14ac:dyDescent="0.25">
      <c r="A39" s="38"/>
      <c r="B39" s="19"/>
      <c r="C39" s="19"/>
      <c r="D39" s="19"/>
      <c r="E39" s="19"/>
      <c r="F39" s="19"/>
      <c r="G39" s="19"/>
      <c r="H39" s="19"/>
      <c r="I39" s="13"/>
    </row>
    <row r="40" spans="1:12" s="2" customFormat="1" ht="20.25" customHeight="1" x14ac:dyDescent="0.25">
      <c r="A40" s="54" t="s">
        <v>32</v>
      </c>
      <c r="B40" s="56">
        <f t="shared" ref="B40:H40" si="1">SUM(B7:B38)</f>
        <v>89697</v>
      </c>
      <c r="C40" s="56">
        <f t="shared" si="1"/>
        <v>28562</v>
      </c>
      <c r="D40" s="56">
        <f t="shared" si="1"/>
        <v>236</v>
      </c>
      <c r="E40" s="56">
        <f t="shared" si="1"/>
        <v>73</v>
      </c>
      <c r="F40" s="56">
        <f t="shared" si="1"/>
        <v>45</v>
      </c>
      <c r="G40" s="56">
        <f t="shared" si="1"/>
        <v>38</v>
      </c>
      <c r="H40" s="56">
        <f t="shared" si="1"/>
        <v>118651</v>
      </c>
      <c r="I40" s="13"/>
    </row>
    <row r="41" spans="1:12" x14ac:dyDescent="0.2">
      <c r="B41" s="52">
        <f>B40*100/$H$40</f>
        <v>75.597340098271403</v>
      </c>
      <c r="C41" s="52">
        <f t="shared" ref="C41:G41" si="2">C40*100/$H$40</f>
        <v>24.072279205400712</v>
      </c>
      <c r="D41" s="52">
        <f t="shared" si="2"/>
        <v>0.1989026641157681</v>
      </c>
      <c r="E41" s="52">
        <f t="shared" si="2"/>
        <v>6.1524976612080812E-2</v>
      </c>
      <c r="F41" s="52">
        <f t="shared" si="2"/>
        <v>3.7926355445803236E-2</v>
      </c>
      <c r="G41" s="52">
        <f t="shared" si="2"/>
        <v>3.2026700154233846E-2</v>
      </c>
      <c r="H41" s="51"/>
    </row>
    <row r="42" spans="1:12" x14ac:dyDescent="0.2">
      <c r="B42" s="48"/>
      <c r="C42" s="47"/>
      <c r="D42" s="47"/>
      <c r="E42" s="47"/>
      <c r="F42" s="47"/>
      <c r="G42" s="47"/>
    </row>
    <row r="43" spans="1:12" ht="15" x14ac:dyDescent="0.25">
      <c r="L43" s="2"/>
    </row>
  </sheetData>
  <mergeCells count="2">
    <mergeCell ref="A4:A5"/>
    <mergeCell ref="B4:H4"/>
  </mergeCells>
  <phoneticPr fontId="0" type="noConversion"/>
  <printOptions horizontalCentered="1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zoomScaleNormal="100" workbookViewId="0">
      <selection activeCell="C62" sqref="C62"/>
    </sheetView>
  </sheetViews>
  <sheetFormatPr baseColWidth="10" defaultColWidth="11.42578125" defaultRowHeight="12.75" x14ac:dyDescent="0.2"/>
  <cols>
    <col min="1" max="1" width="24.42578125" customWidth="1"/>
    <col min="2" max="2" width="11.5703125" customWidth="1"/>
    <col min="3" max="3" width="14.7109375" customWidth="1"/>
    <col min="4" max="4" width="13.42578125" customWidth="1"/>
    <col min="5" max="5" width="10.28515625" customWidth="1"/>
    <col min="6" max="6" width="11.42578125" customWidth="1"/>
  </cols>
  <sheetData>
    <row r="2" spans="1:7" ht="20.25" customHeight="1" x14ac:dyDescent="0.3">
      <c r="A2" s="11" t="s">
        <v>114</v>
      </c>
      <c r="B2" s="11"/>
      <c r="C2" s="11"/>
      <c r="D2" s="11"/>
      <c r="E2" s="11"/>
      <c r="F2" s="11"/>
    </row>
    <row r="4" spans="1:7" ht="15.75" customHeight="1" x14ac:dyDescent="0.2">
      <c r="A4" s="95" t="s">
        <v>39</v>
      </c>
      <c r="B4" s="94" t="s">
        <v>36</v>
      </c>
      <c r="C4" s="94" t="s">
        <v>44</v>
      </c>
      <c r="D4" s="94" t="s">
        <v>37</v>
      </c>
      <c r="E4" s="95" t="s">
        <v>38</v>
      </c>
      <c r="F4" s="94" t="s">
        <v>32</v>
      </c>
    </row>
    <row r="5" spans="1:7" ht="20.25" customHeight="1" x14ac:dyDescent="0.2">
      <c r="A5" s="95"/>
      <c r="B5" s="94"/>
      <c r="C5" s="94"/>
      <c r="D5" s="94"/>
      <c r="E5" s="95"/>
      <c r="F5" s="94"/>
    </row>
    <row r="6" spans="1:7" ht="9" customHeight="1" x14ac:dyDescent="0.2">
      <c r="A6" s="21"/>
      <c r="B6" s="21"/>
      <c r="C6" s="21"/>
      <c r="D6" s="21"/>
      <c r="E6" s="21"/>
      <c r="F6" s="21"/>
    </row>
    <row r="7" spans="1:7" ht="15" x14ac:dyDescent="0.25">
      <c r="A7" s="63" t="s">
        <v>1</v>
      </c>
      <c r="B7" s="65">
        <v>2598</v>
      </c>
      <c r="C7" s="65">
        <v>8</v>
      </c>
      <c r="D7" s="65">
        <v>1132</v>
      </c>
      <c r="E7" s="65">
        <v>0</v>
      </c>
      <c r="F7" s="76">
        <f t="shared" ref="F7:F38" si="0">B7+C7+D7+E7</f>
        <v>3738</v>
      </c>
      <c r="G7" s="13" t="s">
        <v>55</v>
      </c>
    </row>
    <row r="8" spans="1:7" ht="15" x14ac:dyDescent="0.25">
      <c r="A8" s="26" t="s">
        <v>2</v>
      </c>
      <c r="B8" s="8">
        <v>809</v>
      </c>
      <c r="C8" s="8">
        <v>25</v>
      </c>
      <c r="D8" s="8">
        <v>378</v>
      </c>
      <c r="E8" s="8">
        <v>9</v>
      </c>
      <c r="F8" s="77">
        <f t="shared" si="0"/>
        <v>1221</v>
      </c>
      <c r="G8" s="13" t="s">
        <v>56</v>
      </c>
    </row>
    <row r="9" spans="1:7" ht="15" x14ac:dyDescent="0.25">
      <c r="A9" s="63" t="s">
        <v>3</v>
      </c>
      <c r="B9" s="65">
        <v>101</v>
      </c>
      <c r="C9" s="65">
        <v>30</v>
      </c>
      <c r="D9" s="65">
        <v>2257</v>
      </c>
      <c r="E9" s="65">
        <v>2</v>
      </c>
      <c r="F9" s="76">
        <f t="shared" si="0"/>
        <v>2390</v>
      </c>
      <c r="G9" s="13" t="s">
        <v>57</v>
      </c>
    </row>
    <row r="10" spans="1:7" ht="15" x14ac:dyDescent="0.25">
      <c r="A10" s="26" t="s">
        <v>4</v>
      </c>
      <c r="B10" s="8">
        <v>133</v>
      </c>
      <c r="C10" s="8">
        <v>11</v>
      </c>
      <c r="D10" s="8">
        <v>362</v>
      </c>
      <c r="E10" s="8">
        <v>0</v>
      </c>
      <c r="F10" s="77">
        <f t="shared" si="0"/>
        <v>506</v>
      </c>
      <c r="G10" s="13" t="s">
        <v>121</v>
      </c>
    </row>
    <row r="11" spans="1:7" ht="15" x14ac:dyDescent="0.25">
      <c r="A11" s="63" t="s">
        <v>7</v>
      </c>
      <c r="B11" s="65">
        <v>454</v>
      </c>
      <c r="C11" s="65">
        <v>66</v>
      </c>
      <c r="D11" s="65">
        <v>868</v>
      </c>
      <c r="E11" s="65">
        <v>0</v>
      </c>
      <c r="F11" s="76">
        <f t="shared" si="0"/>
        <v>1388</v>
      </c>
      <c r="G11" s="13" t="s">
        <v>58</v>
      </c>
    </row>
    <row r="12" spans="1:7" ht="15" x14ac:dyDescent="0.25">
      <c r="A12" s="26" t="s">
        <v>8</v>
      </c>
      <c r="B12" s="8">
        <v>482</v>
      </c>
      <c r="C12" s="8">
        <v>8</v>
      </c>
      <c r="D12" s="8">
        <v>290</v>
      </c>
      <c r="E12" s="8">
        <v>0</v>
      </c>
      <c r="F12" s="77">
        <f t="shared" si="0"/>
        <v>780</v>
      </c>
      <c r="G12" s="13" t="s">
        <v>59</v>
      </c>
    </row>
    <row r="13" spans="1:7" ht="15" x14ac:dyDescent="0.25">
      <c r="A13" s="63" t="s">
        <v>118</v>
      </c>
      <c r="B13" s="65">
        <v>15320</v>
      </c>
      <c r="C13" s="65">
        <v>792</v>
      </c>
      <c r="D13" s="65">
        <v>7959</v>
      </c>
      <c r="E13" s="65">
        <v>67</v>
      </c>
      <c r="F13" s="76">
        <f t="shared" si="0"/>
        <v>24138</v>
      </c>
      <c r="G13" s="13" t="s">
        <v>119</v>
      </c>
    </row>
    <row r="14" spans="1:7" ht="15" x14ac:dyDescent="0.25">
      <c r="A14" s="26" t="s">
        <v>5</v>
      </c>
      <c r="B14" s="8">
        <v>1918</v>
      </c>
      <c r="C14" s="8">
        <v>10</v>
      </c>
      <c r="D14" s="8">
        <v>460</v>
      </c>
      <c r="E14" s="8">
        <v>0</v>
      </c>
      <c r="F14" s="77">
        <f t="shared" si="0"/>
        <v>2388</v>
      </c>
      <c r="G14" s="13" t="s">
        <v>60</v>
      </c>
    </row>
    <row r="15" spans="1:7" ht="15" x14ac:dyDescent="0.25">
      <c r="A15" s="63" t="s">
        <v>6</v>
      </c>
      <c r="B15" s="65">
        <v>237</v>
      </c>
      <c r="C15" s="65">
        <v>19</v>
      </c>
      <c r="D15" s="65">
        <v>276</v>
      </c>
      <c r="E15" s="65">
        <v>0</v>
      </c>
      <c r="F15" s="76">
        <f t="shared" si="0"/>
        <v>532</v>
      </c>
      <c r="G15" s="13" t="s">
        <v>61</v>
      </c>
    </row>
    <row r="16" spans="1:7" ht="15" x14ac:dyDescent="0.25">
      <c r="A16" s="26" t="s">
        <v>9</v>
      </c>
      <c r="B16" s="8">
        <v>413</v>
      </c>
      <c r="C16" s="8">
        <v>0</v>
      </c>
      <c r="D16" s="8">
        <v>87</v>
      </c>
      <c r="E16" s="8">
        <v>0</v>
      </c>
      <c r="F16" s="77">
        <f t="shared" si="0"/>
        <v>500</v>
      </c>
      <c r="G16" s="13" t="s">
        <v>62</v>
      </c>
    </row>
    <row r="17" spans="1:7" ht="15" x14ac:dyDescent="0.25">
      <c r="A17" s="63" t="s">
        <v>31</v>
      </c>
      <c r="B17" s="65">
        <v>4366</v>
      </c>
      <c r="C17" s="65">
        <v>19</v>
      </c>
      <c r="D17" s="65">
        <v>1182</v>
      </c>
      <c r="E17" s="65">
        <v>2</v>
      </c>
      <c r="F17" s="76">
        <f t="shared" si="0"/>
        <v>5569</v>
      </c>
      <c r="G17" s="13" t="s">
        <v>63</v>
      </c>
    </row>
    <row r="18" spans="1:7" ht="15" x14ac:dyDescent="0.25">
      <c r="A18" s="26" t="s">
        <v>10</v>
      </c>
      <c r="B18" s="8">
        <v>6040</v>
      </c>
      <c r="C18" s="8">
        <v>87</v>
      </c>
      <c r="D18" s="8">
        <v>3119</v>
      </c>
      <c r="E18" s="8">
        <v>2</v>
      </c>
      <c r="F18" s="77">
        <f t="shared" si="0"/>
        <v>9248</v>
      </c>
      <c r="G18" s="13" t="s">
        <v>64</v>
      </c>
    </row>
    <row r="19" spans="1:7" ht="15" x14ac:dyDescent="0.25">
      <c r="A19" s="63" t="s">
        <v>11</v>
      </c>
      <c r="B19" s="65">
        <v>958</v>
      </c>
      <c r="C19" s="65">
        <v>50</v>
      </c>
      <c r="D19" s="65">
        <v>800</v>
      </c>
      <c r="E19" s="65">
        <v>1</v>
      </c>
      <c r="F19" s="76">
        <f t="shared" si="0"/>
        <v>1809</v>
      </c>
      <c r="G19" s="13" t="s">
        <v>65</v>
      </c>
    </row>
    <row r="20" spans="1:7" ht="15" x14ac:dyDescent="0.25">
      <c r="A20" s="26" t="s">
        <v>12</v>
      </c>
      <c r="B20" s="8">
        <v>3145</v>
      </c>
      <c r="C20" s="8">
        <v>31</v>
      </c>
      <c r="D20" s="8">
        <v>1048</v>
      </c>
      <c r="E20" s="8">
        <v>0</v>
      </c>
      <c r="F20" s="77">
        <f t="shared" si="0"/>
        <v>4224</v>
      </c>
      <c r="G20" s="13" t="s">
        <v>66</v>
      </c>
    </row>
    <row r="21" spans="1:7" ht="15" x14ac:dyDescent="0.25">
      <c r="A21" s="63" t="s">
        <v>13</v>
      </c>
      <c r="B21" s="65">
        <v>14464</v>
      </c>
      <c r="C21" s="65">
        <v>63</v>
      </c>
      <c r="D21" s="65">
        <v>5050</v>
      </c>
      <c r="E21" s="65">
        <v>5</v>
      </c>
      <c r="F21" s="76">
        <f t="shared" si="0"/>
        <v>19582</v>
      </c>
      <c r="G21" s="13" t="s">
        <v>67</v>
      </c>
    </row>
    <row r="22" spans="1:7" ht="15" x14ac:dyDescent="0.25">
      <c r="A22" s="26" t="s">
        <v>14</v>
      </c>
      <c r="B22" s="8">
        <v>1572</v>
      </c>
      <c r="C22" s="8">
        <v>2</v>
      </c>
      <c r="D22" s="8">
        <v>897</v>
      </c>
      <c r="E22" s="8">
        <v>0</v>
      </c>
      <c r="F22" s="77">
        <f t="shared" si="0"/>
        <v>2471</v>
      </c>
      <c r="G22" s="13" t="s">
        <v>68</v>
      </c>
    </row>
    <row r="23" spans="1:7" ht="15" x14ac:dyDescent="0.25">
      <c r="A23" s="63" t="s">
        <v>15</v>
      </c>
      <c r="B23" s="65">
        <v>372</v>
      </c>
      <c r="C23" s="65">
        <v>7</v>
      </c>
      <c r="D23" s="65">
        <v>341</v>
      </c>
      <c r="E23" s="65">
        <v>2</v>
      </c>
      <c r="F23" s="76">
        <f t="shared" si="0"/>
        <v>722</v>
      </c>
      <c r="G23" s="13" t="s">
        <v>69</v>
      </c>
    </row>
    <row r="24" spans="1:7" ht="15" x14ac:dyDescent="0.25">
      <c r="A24" s="26" t="s">
        <v>16</v>
      </c>
      <c r="B24" s="8">
        <v>550</v>
      </c>
      <c r="C24" s="8">
        <v>9</v>
      </c>
      <c r="D24" s="8">
        <v>728</v>
      </c>
      <c r="E24" s="8">
        <v>2</v>
      </c>
      <c r="F24" s="77">
        <f t="shared" si="0"/>
        <v>1289</v>
      </c>
      <c r="G24" s="13" t="s">
        <v>70</v>
      </c>
    </row>
    <row r="25" spans="1:7" ht="15" x14ac:dyDescent="0.25">
      <c r="A25" s="63" t="s">
        <v>17</v>
      </c>
      <c r="B25" s="65">
        <v>2719</v>
      </c>
      <c r="C25" s="65">
        <v>458</v>
      </c>
      <c r="D25" s="65">
        <v>471</v>
      </c>
      <c r="E25" s="65">
        <v>6</v>
      </c>
      <c r="F25" s="76">
        <f t="shared" si="0"/>
        <v>3654</v>
      </c>
      <c r="G25" s="13" t="s">
        <v>71</v>
      </c>
    </row>
    <row r="26" spans="1:7" ht="15" x14ac:dyDescent="0.25">
      <c r="A26" s="26" t="s">
        <v>18</v>
      </c>
      <c r="B26" s="8">
        <v>397</v>
      </c>
      <c r="C26" s="8">
        <v>250</v>
      </c>
      <c r="D26" s="8">
        <v>1701</v>
      </c>
      <c r="E26" s="8">
        <v>1</v>
      </c>
      <c r="F26" s="77">
        <f t="shared" si="0"/>
        <v>2349</v>
      </c>
      <c r="G26" s="13" t="s">
        <v>72</v>
      </c>
    </row>
    <row r="27" spans="1:7" ht="15" x14ac:dyDescent="0.25">
      <c r="A27" s="63" t="s">
        <v>19</v>
      </c>
      <c r="B27" s="65">
        <v>1310</v>
      </c>
      <c r="C27" s="65">
        <v>7</v>
      </c>
      <c r="D27" s="65">
        <v>675</v>
      </c>
      <c r="E27" s="65">
        <v>0</v>
      </c>
      <c r="F27" s="76">
        <f t="shared" si="0"/>
        <v>1992</v>
      </c>
      <c r="G27" s="13" t="s">
        <v>73</v>
      </c>
    </row>
    <row r="28" spans="1:7" ht="15" x14ac:dyDescent="0.25">
      <c r="A28" s="26" t="s">
        <v>20</v>
      </c>
      <c r="B28" s="8">
        <v>1750</v>
      </c>
      <c r="C28" s="8">
        <v>46</v>
      </c>
      <c r="D28" s="8">
        <v>1984</v>
      </c>
      <c r="E28" s="8">
        <v>0</v>
      </c>
      <c r="F28" s="77">
        <f t="shared" si="0"/>
        <v>3780</v>
      </c>
      <c r="G28" s="13" t="s">
        <v>74</v>
      </c>
    </row>
    <row r="29" spans="1:7" ht="15" x14ac:dyDescent="0.25">
      <c r="A29" s="63" t="s">
        <v>21</v>
      </c>
      <c r="B29" s="65">
        <v>742</v>
      </c>
      <c r="C29" s="65">
        <v>837</v>
      </c>
      <c r="D29" s="65">
        <v>11413</v>
      </c>
      <c r="E29" s="65">
        <v>23</v>
      </c>
      <c r="F29" s="76">
        <f t="shared" si="0"/>
        <v>13015</v>
      </c>
      <c r="G29" s="13" t="s">
        <v>75</v>
      </c>
    </row>
    <row r="30" spans="1:7" ht="15" x14ac:dyDescent="0.25">
      <c r="A30" s="26" t="s">
        <v>22</v>
      </c>
      <c r="B30" s="8">
        <v>1435</v>
      </c>
      <c r="C30" s="8">
        <v>0</v>
      </c>
      <c r="D30" s="8">
        <v>1443</v>
      </c>
      <c r="E30" s="8">
        <v>1</v>
      </c>
      <c r="F30" s="77">
        <f t="shared" si="0"/>
        <v>2879</v>
      </c>
      <c r="G30" s="13" t="s">
        <v>76</v>
      </c>
    </row>
    <row r="31" spans="1:7" ht="15" x14ac:dyDescent="0.25">
      <c r="A31" s="63" t="s">
        <v>23</v>
      </c>
      <c r="B31" s="65">
        <v>610</v>
      </c>
      <c r="C31" s="65">
        <v>18</v>
      </c>
      <c r="D31" s="65">
        <v>528</v>
      </c>
      <c r="E31" s="65">
        <v>4</v>
      </c>
      <c r="F31" s="76">
        <f t="shared" si="0"/>
        <v>1160</v>
      </c>
      <c r="G31" s="13" t="s">
        <v>77</v>
      </c>
    </row>
    <row r="32" spans="1:7" ht="15" x14ac:dyDescent="0.25">
      <c r="A32" s="26" t="s">
        <v>24</v>
      </c>
      <c r="B32" s="8">
        <v>555</v>
      </c>
      <c r="C32" s="8">
        <v>1</v>
      </c>
      <c r="D32" s="8">
        <v>334</v>
      </c>
      <c r="E32" s="8">
        <v>0</v>
      </c>
      <c r="F32" s="77">
        <f t="shared" si="0"/>
        <v>890</v>
      </c>
      <c r="G32" s="13" t="s">
        <v>78</v>
      </c>
    </row>
    <row r="33" spans="1:8" ht="15" x14ac:dyDescent="0.25">
      <c r="A33" s="63" t="s">
        <v>25</v>
      </c>
      <c r="B33" s="65">
        <v>119</v>
      </c>
      <c r="C33" s="65">
        <v>25</v>
      </c>
      <c r="D33" s="65">
        <v>408</v>
      </c>
      <c r="E33" s="65">
        <v>0</v>
      </c>
      <c r="F33" s="76">
        <f t="shared" si="0"/>
        <v>552</v>
      </c>
      <c r="G33" s="13" t="s">
        <v>79</v>
      </c>
    </row>
    <row r="34" spans="1:8" ht="15" x14ac:dyDescent="0.25">
      <c r="A34" s="26" t="s">
        <v>26</v>
      </c>
      <c r="B34" s="8">
        <v>747</v>
      </c>
      <c r="C34" s="8">
        <v>2</v>
      </c>
      <c r="D34" s="8">
        <v>232</v>
      </c>
      <c r="E34" s="8">
        <v>0</v>
      </c>
      <c r="F34" s="77">
        <f t="shared" si="0"/>
        <v>981</v>
      </c>
      <c r="G34" s="13" t="s">
        <v>122</v>
      </c>
    </row>
    <row r="35" spans="1:8" ht="15" x14ac:dyDescent="0.25">
      <c r="A35" s="63" t="s">
        <v>27</v>
      </c>
      <c r="B35" s="65">
        <v>510</v>
      </c>
      <c r="C35" s="65">
        <v>1</v>
      </c>
      <c r="D35" s="65">
        <v>152</v>
      </c>
      <c r="E35" s="65">
        <v>6</v>
      </c>
      <c r="F35" s="76">
        <f t="shared" si="0"/>
        <v>669</v>
      </c>
      <c r="G35" s="13" t="s">
        <v>80</v>
      </c>
    </row>
    <row r="36" spans="1:8" ht="15" x14ac:dyDescent="0.25">
      <c r="A36" s="26" t="s">
        <v>28</v>
      </c>
      <c r="B36" s="8">
        <v>1255</v>
      </c>
      <c r="C36" s="8">
        <v>90</v>
      </c>
      <c r="D36" s="8">
        <v>772</v>
      </c>
      <c r="E36" s="8">
        <v>3</v>
      </c>
      <c r="F36" s="77">
        <f t="shared" si="0"/>
        <v>2120</v>
      </c>
      <c r="G36" s="13" t="s">
        <v>81</v>
      </c>
    </row>
    <row r="37" spans="1:8" ht="15" x14ac:dyDescent="0.25">
      <c r="A37" s="63" t="s">
        <v>29</v>
      </c>
      <c r="B37" s="65">
        <v>373</v>
      </c>
      <c r="C37" s="65">
        <v>62</v>
      </c>
      <c r="D37" s="65">
        <v>717</v>
      </c>
      <c r="E37" s="65">
        <v>3</v>
      </c>
      <c r="F37" s="76">
        <f t="shared" si="0"/>
        <v>1155</v>
      </c>
      <c r="G37" s="13" t="s">
        <v>82</v>
      </c>
    </row>
    <row r="38" spans="1:8" ht="15" x14ac:dyDescent="0.25">
      <c r="A38" s="26" t="s">
        <v>30</v>
      </c>
      <c r="B38" s="8">
        <v>565</v>
      </c>
      <c r="C38" s="8">
        <v>4</v>
      </c>
      <c r="D38" s="8">
        <v>391</v>
      </c>
      <c r="E38" s="8">
        <v>0</v>
      </c>
      <c r="F38" s="77">
        <f t="shared" si="0"/>
        <v>960</v>
      </c>
      <c r="G38" s="13" t="s">
        <v>83</v>
      </c>
    </row>
    <row r="39" spans="1:8" ht="9" customHeight="1" x14ac:dyDescent="0.2">
      <c r="A39" s="30"/>
      <c r="B39" s="41"/>
      <c r="C39" s="41"/>
      <c r="D39" s="41"/>
      <c r="E39" s="41"/>
      <c r="F39" s="41"/>
    </row>
    <row r="40" spans="1:8" ht="18.75" customHeight="1" x14ac:dyDescent="0.2">
      <c r="A40" s="54" t="s">
        <v>32</v>
      </c>
      <c r="B40" s="56">
        <f>SUM(B7:B38)</f>
        <v>67019</v>
      </c>
      <c r="C40" s="56">
        <f>SUM(C7:C38)</f>
        <v>3038</v>
      </c>
      <c r="D40" s="56">
        <f>SUM(D7:D38)</f>
        <v>48455</v>
      </c>
      <c r="E40" s="56">
        <f>SUM(E7:E38)</f>
        <v>139</v>
      </c>
      <c r="F40" s="56">
        <f>SUM(F7:F38)</f>
        <v>118651</v>
      </c>
    </row>
    <row r="41" spans="1:8" x14ac:dyDescent="0.2">
      <c r="A41" s="47"/>
      <c r="B41" s="52">
        <f>B40*100/$F$40</f>
        <v>56.484142569384161</v>
      </c>
      <c r="C41" s="52">
        <f>C40*100/$F$40</f>
        <v>2.5604503965411163</v>
      </c>
      <c r="D41" s="52">
        <f t="shared" ref="D41:E41" si="1">D40*100/$F$40</f>
        <v>40.838256736142128</v>
      </c>
      <c r="E41" s="52">
        <f t="shared" si="1"/>
        <v>0.11715029793259223</v>
      </c>
      <c r="F41" s="52">
        <f t="shared" ref="F41" si="2">F40*100/$F$40</f>
        <v>100</v>
      </c>
    </row>
    <row r="42" spans="1:8" x14ac:dyDescent="0.2">
      <c r="B42" s="47"/>
      <c r="C42" s="47"/>
      <c r="D42" s="47"/>
      <c r="E42" s="47"/>
      <c r="F42" s="14"/>
      <c r="H42" s="88"/>
    </row>
    <row r="43" spans="1:8" x14ac:dyDescent="0.2">
      <c r="H43" s="88"/>
    </row>
    <row r="44" spans="1:8" x14ac:dyDescent="0.2">
      <c r="H44" s="88"/>
    </row>
    <row r="45" spans="1:8" x14ac:dyDescent="0.2">
      <c r="H45" s="88"/>
    </row>
  </sheetData>
  <mergeCells count="6">
    <mergeCell ref="D4:D5"/>
    <mergeCell ref="E4:E5"/>
    <mergeCell ref="A4:A5"/>
    <mergeCell ref="F4:F5"/>
    <mergeCell ref="B4:B5"/>
    <mergeCell ref="C4:C5"/>
  </mergeCells>
  <phoneticPr fontId="0" type="noConversion"/>
  <printOptions horizontalCentered="1"/>
  <pageMargins left="0.39370078740157483" right="0.75" top="0.49" bottom="1" header="0" footer="0"/>
  <pageSetup paperSize="9" orientation="portrait" r:id="rId1"/>
  <headerFooter alignWithMargins="0"/>
  <ignoredErrors>
    <ignoredError sqref="B41 F42 C41:F41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zoomScaleNormal="100" workbookViewId="0">
      <selection activeCell="C67" sqref="C67"/>
    </sheetView>
  </sheetViews>
  <sheetFormatPr baseColWidth="10" defaultColWidth="11.42578125" defaultRowHeight="12.75" x14ac:dyDescent="0.2"/>
  <cols>
    <col min="1" max="1" width="23.28515625" customWidth="1"/>
    <col min="2" max="2" width="14" customWidth="1"/>
    <col min="3" max="3" width="15.28515625" customWidth="1"/>
    <col min="4" max="4" width="12" customWidth="1"/>
    <col min="5" max="5" width="18.5703125" customWidth="1"/>
    <col min="6" max="6" width="10.28515625" customWidth="1"/>
  </cols>
  <sheetData>
    <row r="1" spans="1:7" x14ac:dyDescent="0.2">
      <c r="A1" s="4"/>
      <c r="B1" s="4"/>
      <c r="C1" s="4"/>
      <c r="D1" s="4"/>
      <c r="E1" s="4"/>
      <c r="F1" s="4"/>
    </row>
    <row r="2" spans="1:7" ht="17.25" x14ac:dyDescent="0.3">
      <c r="A2" s="11" t="s">
        <v>108</v>
      </c>
      <c r="B2" s="11"/>
      <c r="C2" s="11"/>
      <c r="D2" s="11"/>
      <c r="E2" s="11"/>
      <c r="F2" s="16"/>
    </row>
    <row r="3" spans="1:7" x14ac:dyDescent="0.2">
      <c r="A3" s="4"/>
      <c r="B3" s="4"/>
      <c r="C3" s="4"/>
      <c r="D3" s="4"/>
      <c r="E3" s="4"/>
      <c r="F3" s="4"/>
    </row>
    <row r="4" spans="1:7" ht="15.75" customHeight="1" x14ac:dyDescent="0.2">
      <c r="A4" s="94" t="s">
        <v>39</v>
      </c>
      <c r="B4" s="94" t="s">
        <v>35</v>
      </c>
      <c r="C4" s="94" t="s">
        <v>52</v>
      </c>
      <c r="D4" s="94" t="s">
        <v>34</v>
      </c>
      <c r="E4" s="95" t="s">
        <v>33</v>
      </c>
      <c r="F4" s="94" t="s">
        <v>32</v>
      </c>
    </row>
    <row r="5" spans="1:7" ht="15.75" customHeight="1" x14ac:dyDescent="0.2">
      <c r="A5" s="94"/>
      <c r="B5" s="94"/>
      <c r="C5" s="94"/>
      <c r="D5" s="94"/>
      <c r="E5" s="95"/>
      <c r="F5" s="94"/>
    </row>
    <row r="6" spans="1:7" ht="9.75" customHeight="1" x14ac:dyDescent="0.2">
      <c r="A6" s="42"/>
      <c r="B6" s="42"/>
      <c r="C6" s="42"/>
      <c r="D6" s="42"/>
      <c r="E6" s="42"/>
      <c r="F6" s="42"/>
    </row>
    <row r="7" spans="1:7" ht="15" x14ac:dyDescent="0.25">
      <c r="A7" s="63" t="s">
        <v>1</v>
      </c>
      <c r="B7" s="65">
        <v>0</v>
      </c>
      <c r="C7" s="65">
        <v>2509</v>
      </c>
      <c r="D7" s="65">
        <v>50</v>
      </c>
      <c r="E7" s="65">
        <v>1179</v>
      </c>
      <c r="F7" s="76">
        <f t="shared" ref="F7:F38" si="0">SUM(B7:E7)</f>
        <v>3738</v>
      </c>
      <c r="G7" s="13" t="s">
        <v>55</v>
      </c>
    </row>
    <row r="8" spans="1:7" ht="15" x14ac:dyDescent="0.25">
      <c r="A8" s="26" t="s">
        <v>2</v>
      </c>
      <c r="B8" s="8">
        <v>36</v>
      </c>
      <c r="C8" s="8">
        <v>781</v>
      </c>
      <c r="D8" s="8">
        <v>64</v>
      </c>
      <c r="E8" s="8">
        <v>340</v>
      </c>
      <c r="F8" s="77">
        <f t="shared" si="0"/>
        <v>1221</v>
      </c>
      <c r="G8" s="13" t="s">
        <v>56</v>
      </c>
    </row>
    <row r="9" spans="1:7" ht="15" x14ac:dyDescent="0.25">
      <c r="A9" s="63" t="s">
        <v>3</v>
      </c>
      <c r="B9" s="65">
        <v>31</v>
      </c>
      <c r="C9" s="65">
        <v>428</v>
      </c>
      <c r="D9" s="65">
        <v>4</v>
      </c>
      <c r="E9" s="65">
        <v>1927</v>
      </c>
      <c r="F9" s="76">
        <f t="shared" si="0"/>
        <v>2390</v>
      </c>
      <c r="G9" s="13" t="s">
        <v>57</v>
      </c>
    </row>
    <row r="10" spans="1:7" ht="15" x14ac:dyDescent="0.25">
      <c r="A10" s="26" t="s">
        <v>4</v>
      </c>
      <c r="B10" s="8">
        <v>7</v>
      </c>
      <c r="C10" s="8">
        <v>149</v>
      </c>
      <c r="D10" s="8">
        <v>1</v>
      </c>
      <c r="E10" s="8">
        <v>349</v>
      </c>
      <c r="F10" s="77">
        <f t="shared" si="0"/>
        <v>506</v>
      </c>
      <c r="G10" s="13" t="s">
        <v>121</v>
      </c>
    </row>
    <row r="11" spans="1:7" ht="15" x14ac:dyDescent="0.25">
      <c r="A11" s="63" t="s">
        <v>7</v>
      </c>
      <c r="B11" s="65">
        <v>36</v>
      </c>
      <c r="C11" s="65">
        <v>459</v>
      </c>
      <c r="D11" s="65">
        <v>48</v>
      </c>
      <c r="E11" s="65">
        <v>845</v>
      </c>
      <c r="F11" s="76">
        <f t="shared" si="0"/>
        <v>1388</v>
      </c>
      <c r="G11" s="13" t="s">
        <v>58</v>
      </c>
    </row>
    <row r="12" spans="1:7" ht="15" x14ac:dyDescent="0.25">
      <c r="A12" s="26" t="s">
        <v>8</v>
      </c>
      <c r="B12" s="8">
        <v>4</v>
      </c>
      <c r="C12" s="8">
        <v>472</v>
      </c>
      <c r="D12" s="8">
        <v>20</v>
      </c>
      <c r="E12" s="8">
        <v>284</v>
      </c>
      <c r="F12" s="77">
        <f t="shared" si="0"/>
        <v>780</v>
      </c>
      <c r="G12" s="13" t="s">
        <v>59</v>
      </c>
    </row>
    <row r="13" spans="1:7" ht="15" x14ac:dyDescent="0.25">
      <c r="A13" s="63" t="s">
        <v>118</v>
      </c>
      <c r="B13" s="65">
        <v>429</v>
      </c>
      <c r="C13" s="65">
        <v>15323</v>
      </c>
      <c r="D13" s="65">
        <v>416</v>
      </c>
      <c r="E13" s="65">
        <v>7970</v>
      </c>
      <c r="F13" s="76">
        <f t="shared" si="0"/>
        <v>24138</v>
      </c>
      <c r="G13" s="13" t="s">
        <v>119</v>
      </c>
    </row>
    <row r="14" spans="1:7" ht="15" x14ac:dyDescent="0.25">
      <c r="A14" s="26" t="s">
        <v>5</v>
      </c>
      <c r="B14" s="8">
        <v>5</v>
      </c>
      <c r="C14" s="8">
        <v>1810</v>
      </c>
      <c r="D14" s="8">
        <v>127</v>
      </c>
      <c r="E14" s="8">
        <v>446</v>
      </c>
      <c r="F14" s="77">
        <f t="shared" si="0"/>
        <v>2388</v>
      </c>
      <c r="G14" s="13" t="s">
        <v>60</v>
      </c>
    </row>
    <row r="15" spans="1:7" ht="15" x14ac:dyDescent="0.25">
      <c r="A15" s="63" t="s">
        <v>6</v>
      </c>
      <c r="B15" s="65">
        <v>11</v>
      </c>
      <c r="C15" s="65">
        <v>267</v>
      </c>
      <c r="D15" s="65">
        <v>8</v>
      </c>
      <c r="E15" s="65">
        <v>246</v>
      </c>
      <c r="F15" s="76">
        <f t="shared" si="0"/>
        <v>532</v>
      </c>
      <c r="G15" s="13" t="s">
        <v>61</v>
      </c>
    </row>
    <row r="16" spans="1:7" ht="15" x14ac:dyDescent="0.25">
      <c r="A16" s="26" t="s">
        <v>9</v>
      </c>
      <c r="B16" s="8">
        <v>0</v>
      </c>
      <c r="C16" s="8">
        <v>401</v>
      </c>
      <c r="D16" s="8">
        <v>39</v>
      </c>
      <c r="E16" s="8">
        <v>60</v>
      </c>
      <c r="F16" s="77">
        <f t="shared" si="0"/>
        <v>500</v>
      </c>
      <c r="G16" s="13" t="s">
        <v>62</v>
      </c>
    </row>
    <row r="17" spans="1:7" ht="15" x14ac:dyDescent="0.25">
      <c r="A17" s="63" t="s">
        <v>31</v>
      </c>
      <c r="B17" s="65">
        <v>23</v>
      </c>
      <c r="C17" s="65">
        <v>4239</v>
      </c>
      <c r="D17" s="65">
        <v>133</v>
      </c>
      <c r="E17" s="65">
        <v>1174</v>
      </c>
      <c r="F17" s="76">
        <f t="shared" si="0"/>
        <v>5569</v>
      </c>
      <c r="G17" s="13" t="s">
        <v>63</v>
      </c>
    </row>
    <row r="18" spans="1:7" ht="15" x14ac:dyDescent="0.25">
      <c r="A18" s="26" t="s">
        <v>10</v>
      </c>
      <c r="B18" s="8">
        <v>41</v>
      </c>
      <c r="C18" s="8">
        <v>5761</v>
      </c>
      <c r="D18" s="8">
        <v>410</v>
      </c>
      <c r="E18" s="8">
        <v>3036</v>
      </c>
      <c r="F18" s="77">
        <f t="shared" si="0"/>
        <v>9248</v>
      </c>
      <c r="G18" s="13" t="s">
        <v>64</v>
      </c>
    </row>
    <row r="19" spans="1:7" ht="15" x14ac:dyDescent="0.25">
      <c r="A19" s="63" t="s">
        <v>11</v>
      </c>
      <c r="B19" s="65">
        <v>40</v>
      </c>
      <c r="C19" s="65">
        <v>1110</v>
      </c>
      <c r="D19" s="65">
        <v>17</v>
      </c>
      <c r="E19" s="65">
        <v>642</v>
      </c>
      <c r="F19" s="76">
        <f t="shared" si="0"/>
        <v>1809</v>
      </c>
      <c r="G19" s="13" t="s">
        <v>65</v>
      </c>
    </row>
    <row r="20" spans="1:7" ht="15" x14ac:dyDescent="0.25">
      <c r="A20" s="26" t="s">
        <v>12</v>
      </c>
      <c r="B20" s="8">
        <v>29</v>
      </c>
      <c r="C20" s="8">
        <v>2411</v>
      </c>
      <c r="D20" s="8">
        <v>214</v>
      </c>
      <c r="E20" s="8">
        <v>1570</v>
      </c>
      <c r="F20" s="77">
        <f t="shared" si="0"/>
        <v>4224</v>
      </c>
      <c r="G20" s="13" t="s">
        <v>66</v>
      </c>
    </row>
    <row r="21" spans="1:7" ht="15" x14ac:dyDescent="0.25">
      <c r="A21" s="63" t="s">
        <v>13</v>
      </c>
      <c r="B21" s="65">
        <v>265</v>
      </c>
      <c r="C21" s="65">
        <v>14261</v>
      </c>
      <c r="D21" s="65">
        <v>264</v>
      </c>
      <c r="E21" s="65">
        <v>4792</v>
      </c>
      <c r="F21" s="76">
        <f t="shared" si="0"/>
        <v>19582</v>
      </c>
      <c r="G21" s="13" t="s">
        <v>67</v>
      </c>
    </row>
    <row r="22" spans="1:7" ht="15" x14ac:dyDescent="0.25">
      <c r="A22" s="26" t="s">
        <v>14</v>
      </c>
      <c r="B22" s="8">
        <v>6</v>
      </c>
      <c r="C22" s="8">
        <v>1571</v>
      </c>
      <c r="D22" s="8">
        <v>39</v>
      </c>
      <c r="E22" s="8">
        <v>855</v>
      </c>
      <c r="F22" s="77">
        <f t="shared" si="0"/>
        <v>2471</v>
      </c>
      <c r="G22" s="13" t="s">
        <v>68</v>
      </c>
    </row>
    <row r="23" spans="1:7" ht="15" x14ac:dyDescent="0.25">
      <c r="A23" s="63" t="s">
        <v>15</v>
      </c>
      <c r="B23" s="65">
        <v>7</v>
      </c>
      <c r="C23" s="65">
        <v>396</v>
      </c>
      <c r="D23" s="65">
        <v>34</v>
      </c>
      <c r="E23" s="65">
        <v>285</v>
      </c>
      <c r="F23" s="76">
        <f t="shared" si="0"/>
        <v>722</v>
      </c>
      <c r="G23" s="13" t="s">
        <v>69</v>
      </c>
    </row>
    <row r="24" spans="1:7" ht="15" x14ac:dyDescent="0.25">
      <c r="A24" s="26" t="s">
        <v>16</v>
      </c>
      <c r="B24" s="8">
        <v>23</v>
      </c>
      <c r="C24" s="8">
        <v>635</v>
      </c>
      <c r="D24" s="8">
        <v>1</v>
      </c>
      <c r="E24" s="8">
        <v>630</v>
      </c>
      <c r="F24" s="77">
        <f t="shared" si="0"/>
        <v>1289</v>
      </c>
      <c r="G24" s="13" t="s">
        <v>70</v>
      </c>
    </row>
    <row r="25" spans="1:7" ht="15" x14ac:dyDescent="0.25">
      <c r="A25" s="63" t="s">
        <v>17</v>
      </c>
      <c r="B25" s="65">
        <v>263</v>
      </c>
      <c r="C25" s="65">
        <v>1983</v>
      </c>
      <c r="D25" s="65">
        <v>940</v>
      </c>
      <c r="E25" s="65">
        <v>468</v>
      </c>
      <c r="F25" s="76">
        <f t="shared" si="0"/>
        <v>3654</v>
      </c>
      <c r="G25" s="13" t="s">
        <v>71</v>
      </c>
    </row>
    <row r="26" spans="1:7" ht="15" x14ac:dyDescent="0.25">
      <c r="A26" s="26" t="s">
        <v>18</v>
      </c>
      <c r="B26" s="8">
        <v>287</v>
      </c>
      <c r="C26" s="8">
        <v>566</v>
      </c>
      <c r="D26" s="8">
        <v>10</v>
      </c>
      <c r="E26" s="8">
        <v>1486</v>
      </c>
      <c r="F26" s="77">
        <f t="shared" si="0"/>
        <v>2349</v>
      </c>
      <c r="G26" s="13" t="s">
        <v>72</v>
      </c>
    </row>
    <row r="27" spans="1:7" ht="15" x14ac:dyDescent="0.25">
      <c r="A27" s="63" t="s">
        <v>19</v>
      </c>
      <c r="B27" s="65">
        <v>6</v>
      </c>
      <c r="C27" s="65">
        <v>1207</v>
      </c>
      <c r="D27" s="65">
        <v>102</v>
      </c>
      <c r="E27" s="65">
        <v>677</v>
      </c>
      <c r="F27" s="76">
        <f t="shared" si="0"/>
        <v>1992</v>
      </c>
      <c r="G27" s="13" t="s">
        <v>73</v>
      </c>
    </row>
    <row r="28" spans="1:7" ht="15" x14ac:dyDescent="0.25">
      <c r="A28" s="26" t="s">
        <v>20</v>
      </c>
      <c r="B28" s="8">
        <v>10</v>
      </c>
      <c r="C28" s="8">
        <v>1731</v>
      </c>
      <c r="D28" s="8">
        <v>11</v>
      </c>
      <c r="E28" s="8">
        <v>2028</v>
      </c>
      <c r="F28" s="77">
        <f t="shared" si="0"/>
        <v>3780</v>
      </c>
      <c r="G28" s="13" t="s">
        <v>74</v>
      </c>
    </row>
    <row r="29" spans="1:7" ht="15" x14ac:dyDescent="0.25">
      <c r="A29" s="63" t="s">
        <v>21</v>
      </c>
      <c r="B29" s="65">
        <v>1149</v>
      </c>
      <c r="C29" s="65">
        <v>1976</v>
      </c>
      <c r="D29" s="65">
        <v>95</v>
      </c>
      <c r="E29" s="65">
        <v>9795</v>
      </c>
      <c r="F29" s="76">
        <f t="shared" si="0"/>
        <v>13015</v>
      </c>
      <c r="G29" s="13" t="s">
        <v>75</v>
      </c>
    </row>
    <row r="30" spans="1:7" ht="15" x14ac:dyDescent="0.25">
      <c r="A30" s="26" t="s">
        <v>22</v>
      </c>
      <c r="B30" s="8">
        <v>0</v>
      </c>
      <c r="C30" s="8">
        <v>1164</v>
      </c>
      <c r="D30" s="8">
        <v>338</v>
      </c>
      <c r="E30" s="8">
        <v>1377</v>
      </c>
      <c r="F30" s="77">
        <f t="shared" si="0"/>
        <v>2879</v>
      </c>
      <c r="G30" s="13" t="s">
        <v>76</v>
      </c>
    </row>
    <row r="31" spans="1:7" ht="15" x14ac:dyDescent="0.25">
      <c r="A31" s="63" t="s">
        <v>23</v>
      </c>
      <c r="B31" s="65">
        <v>65</v>
      </c>
      <c r="C31" s="65">
        <v>644</v>
      </c>
      <c r="D31" s="65">
        <v>59</v>
      </c>
      <c r="E31" s="65">
        <v>392</v>
      </c>
      <c r="F31" s="76">
        <f t="shared" si="0"/>
        <v>1160</v>
      </c>
      <c r="G31" s="13" t="s">
        <v>77</v>
      </c>
    </row>
    <row r="32" spans="1:7" ht="15" x14ac:dyDescent="0.25">
      <c r="A32" s="26" t="s">
        <v>24</v>
      </c>
      <c r="B32" s="8">
        <v>0</v>
      </c>
      <c r="C32" s="8">
        <v>502</v>
      </c>
      <c r="D32" s="8">
        <v>88</v>
      </c>
      <c r="E32" s="8">
        <v>300</v>
      </c>
      <c r="F32" s="77">
        <f t="shared" si="0"/>
        <v>890</v>
      </c>
      <c r="G32" s="13" t="s">
        <v>78</v>
      </c>
    </row>
    <row r="33" spans="1:9" ht="15" x14ac:dyDescent="0.25">
      <c r="A33" s="63" t="s">
        <v>25</v>
      </c>
      <c r="B33" s="65">
        <v>6</v>
      </c>
      <c r="C33" s="65">
        <v>156</v>
      </c>
      <c r="D33" s="65">
        <v>15</v>
      </c>
      <c r="E33" s="65">
        <v>375</v>
      </c>
      <c r="F33" s="76">
        <f t="shared" si="0"/>
        <v>552</v>
      </c>
      <c r="G33" s="13" t="s">
        <v>79</v>
      </c>
    </row>
    <row r="34" spans="1:9" ht="15" x14ac:dyDescent="0.25">
      <c r="A34" s="26" t="s">
        <v>26</v>
      </c>
      <c r="B34" s="8">
        <v>52</v>
      </c>
      <c r="C34" s="8">
        <v>491</v>
      </c>
      <c r="D34" s="8">
        <v>298</v>
      </c>
      <c r="E34" s="8">
        <v>140</v>
      </c>
      <c r="F34" s="77">
        <f t="shared" si="0"/>
        <v>981</v>
      </c>
      <c r="G34" s="13" t="s">
        <v>122</v>
      </c>
    </row>
    <row r="35" spans="1:9" ht="15" x14ac:dyDescent="0.25">
      <c r="A35" s="63" t="s">
        <v>27</v>
      </c>
      <c r="B35" s="65">
        <v>3</v>
      </c>
      <c r="C35" s="65">
        <v>505</v>
      </c>
      <c r="D35" s="65">
        <v>47</v>
      </c>
      <c r="E35" s="65">
        <v>114</v>
      </c>
      <c r="F35" s="76">
        <f t="shared" si="0"/>
        <v>669</v>
      </c>
      <c r="G35" s="13" t="s">
        <v>80</v>
      </c>
    </row>
    <row r="36" spans="1:9" ht="15" x14ac:dyDescent="0.25">
      <c r="A36" s="26" t="s">
        <v>28</v>
      </c>
      <c r="B36" s="8">
        <v>58</v>
      </c>
      <c r="C36" s="8">
        <v>1219</v>
      </c>
      <c r="D36" s="8">
        <v>34</v>
      </c>
      <c r="E36" s="8">
        <v>809</v>
      </c>
      <c r="F36" s="77">
        <f t="shared" si="0"/>
        <v>2120</v>
      </c>
      <c r="G36" s="13" t="s">
        <v>81</v>
      </c>
    </row>
    <row r="37" spans="1:9" ht="15" x14ac:dyDescent="0.25">
      <c r="A37" s="63" t="s">
        <v>29</v>
      </c>
      <c r="B37" s="65">
        <v>68</v>
      </c>
      <c r="C37" s="65">
        <v>526</v>
      </c>
      <c r="D37" s="65">
        <v>30</v>
      </c>
      <c r="E37" s="65">
        <v>531</v>
      </c>
      <c r="F37" s="76">
        <f t="shared" si="0"/>
        <v>1155</v>
      </c>
      <c r="G37" s="13" t="s">
        <v>82</v>
      </c>
    </row>
    <row r="38" spans="1:9" ht="15" x14ac:dyDescent="0.25">
      <c r="A38" s="26" t="s">
        <v>30</v>
      </c>
      <c r="B38" s="8">
        <v>0</v>
      </c>
      <c r="C38" s="8">
        <v>533</v>
      </c>
      <c r="D38" s="8">
        <v>39</v>
      </c>
      <c r="E38" s="8">
        <v>388</v>
      </c>
      <c r="F38" s="77">
        <f t="shared" si="0"/>
        <v>960</v>
      </c>
      <c r="G38" s="13" t="s">
        <v>83</v>
      </c>
    </row>
    <row r="39" spans="1:9" ht="6" customHeight="1" x14ac:dyDescent="0.2">
      <c r="A39" s="42"/>
      <c r="B39" s="41"/>
      <c r="C39" s="41"/>
      <c r="D39" s="41"/>
      <c r="E39" s="41"/>
      <c r="F39" s="41"/>
    </row>
    <row r="40" spans="1:9" ht="17.25" customHeight="1" x14ac:dyDescent="0.2">
      <c r="A40" s="54" t="s">
        <v>32</v>
      </c>
      <c r="B40" s="56">
        <f>SUM(B7:B38)</f>
        <v>2960</v>
      </c>
      <c r="C40" s="56">
        <f>SUM(C7:C38)</f>
        <v>66186</v>
      </c>
      <c r="D40" s="56">
        <f>SUM(D7:D38)</f>
        <v>3995</v>
      </c>
      <c r="E40" s="56">
        <f>SUM(E7:E38)</f>
        <v>45510</v>
      </c>
      <c r="F40" s="56">
        <f>SUM(F7:F38)</f>
        <v>118651</v>
      </c>
      <c r="I40" s="88"/>
    </row>
    <row r="41" spans="1:9" x14ac:dyDescent="0.2">
      <c r="A41" s="49"/>
      <c r="B41" s="86">
        <f>B40*100/$F$40</f>
        <v>2.4947113804350574</v>
      </c>
      <c r="C41" s="86">
        <f t="shared" ref="C41:D41" si="1">C40*100/$F$40</f>
        <v>55.782083589687403</v>
      </c>
      <c r="D41" s="86">
        <f t="shared" si="1"/>
        <v>3.3670175556885318</v>
      </c>
      <c r="E41" s="86">
        <v>38.299999999999997</v>
      </c>
      <c r="F41" s="83">
        <f>SUM(B41:E41)</f>
        <v>99.943812525810984</v>
      </c>
      <c r="I41" s="88"/>
    </row>
    <row r="42" spans="1:9" x14ac:dyDescent="0.2">
      <c r="A42" s="4"/>
      <c r="B42" s="78"/>
      <c r="C42" s="78"/>
      <c r="D42" s="78"/>
      <c r="E42" s="78"/>
      <c r="F42" s="4"/>
      <c r="I42" s="88"/>
    </row>
    <row r="43" spans="1:9" x14ac:dyDescent="0.2">
      <c r="A43" s="4"/>
      <c r="B43" s="4"/>
      <c r="C43" s="4"/>
      <c r="D43" s="4"/>
      <c r="E43" s="4"/>
      <c r="F43" s="4"/>
      <c r="I43" s="88"/>
    </row>
    <row r="44" spans="1:9" x14ac:dyDescent="0.2">
      <c r="A44" s="4"/>
      <c r="B44" s="4"/>
      <c r="C44" s="4"/>
      <c r="D44" s="4"/>
      <c r="E44" s="4"/>
      <c r="F44" s="4"/>
    </row>
  </sheetData>
  <mergeCells count="6">
    <mergeCell ref="E4:E5"/>
    <mergeCell ref="A4:A5"/>
    <mergeCell ref="F4:F5"/>
    <mergeCell ref="B4:B5"/>
    <mergeCell ref="C4:C5"/>
    <mergeCell ref="D4:D5"/>
  </mergeCells>
  <phoneticPr fontId="0" type="noConversion"/>
  <printOptions horizontalCentered="1"/>
  <pageMargins left="0.39370078740157483" right="0.75" top="0.61" bottom="1" header="0" footer="0"/>
  <pageSetup paperSize="9" orientation="portrait" r:id="rId1"/>
  <headerFooter alignWithMargins="0"/>
  <ignoredErrors>
    <ignoredError sqref="B41:C41 F4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42"/>
  <sheetViews>
    <sheetView zoomScaleNormal="100" workbookViewId="0">
      <selection activeCell="C72" sqref="C72"/>
    </sheetView>
  </sheetViews>
  <sheetFormatPr baseColWidth="10" defaultColWidth="11.42578125" defaultRowHeight="12.75" x14ac:dyDescent="0.2"/>
  <cols>
    <col min="1" max="1" width="21.28515625" customWidth="1"/>
    <col min="2" max="2" width="13.7109375" customWidth="1"/>
    <col min="3" max="3" width="11.42578125" customWidth="1"/>
    <col min="4" max="4" width="11" customWidth="1"/>
    <col min="5" max="5" width="11.42578125" style="14"/>
  </cols>
  <sheetData>
    <row r="2" spans="1:13" ht="17.25" x14ac:dyDescent="0.3">
      <c r="A2" s="1" t="s">
        <v>107</v>
      </c>
      <c r="B2" s="1"/>
      <c r="C2" s="1"/>
      <c r="D2" s="1"/>
      <c r="F2" s="11"/>
      <c r="G2" s="11"/>
      <c r="H2" s="11"/>
      <c r="I2" s="11"/>
      <c r="J2" s="11"/>
      <c r="K2" s="11"/>
      <c r="L2" s="11"/>
      <c r="M2" s="11"/>
    </row>
    <row r="3" spans="1:13" ht="14.25" customHeight="1" x14ac:dyDescent="0.3">
      <c r="A3" s="1" t="s">
        <v>101</v>
      </c>
      <c r="B3" s="1"/>
      <c r="C3" s="1"/>
      <c r="D3" s="1"/>
      <c r="F3" s="11"/>
      <c r="G3" s="11"/>
      <c r="H3" s="11"/>
      <c r="I3" s="11"/>
      <c r="J3" s="11"/>
      <c r="K3" s="11"/>
      <c r="L3" s="11"/>
      <c r="M3" s="11"/>
    </row>
    <row r="5" spans="1:13" ht="15" customHeight="1" x14ac:dyDescent="0.2">
      <c r="A5" s="96" t="s">
        <v>39</v>
      </c>
      <c r="B5" s="96" t="s">
        <v>90</v>
      </c>
      <c r="C5" s="96" t="s">
        <v>89</v>
      </c>
      <c r="D5" s="97" t="s">
        <v>32</v>
      </c>
      <c r="F5" s="35"/>
    </row>
    <row r="6" spans="1:13" ht="15" customHeight="1" x14ac:dyDescent="0.2">
      <c r="A6" s="96"/>
      <c r="B6" s="96"/>
      <c r="C6" s="96"/>
      <c r="D6" s="97"/>
      <c r="F6" s="35"/>
    </row>
    <row r="7" spans="1:13" ht="9.75" customHeight="1" x14ac:dyDescent="0.2">
      <c r="A7" s="21"/>
      <c r="B7" s="21"/>
      <c r="C7" s="21"/>
      <c r="D7" s="21"/>
    </row>
    <row r="8" spans="1:13" ht="15" x14ac:dyDescent="0.25">
      <c r="A8" s="63" t="s">
        <v>1</v>
      </c>
      <c r="B8" s="65">
        <v>732</v>
      </c>
      <c r="C8" s="65">
        <v>3006</v>
      </c>
      <c r="D8" s="76">
        <f t="shared" ref="D8:D13" si="0">SUM(B8:C8)</f>
        <v>3738</v>
      </c>
      <c r="E8" s="13" t="s">
        <v>55</v>
      </c>
    </row>
    <row r="9" spans="1:13" ht="15" x14ac:dyDescent="0.25">
      <c r="A9" s="26" t="s">
        <v>2</v>
      </c>
      <c r="B9" s="8">
        <v>362</v>
      </c>
      <c r="C9" s="8">
        <v>859</v>
      </c>
      <c r="D9" s="77">
        <f t="shared" si="0"/>
        <v>1221</v>
      </c>
      <c r="E9" s="13" t="s">
        <v>56</v>
      </c>
    </row>
    <row r="10" spans="1:13" ht="15" x14ac:dyDescent="0.25">
      <c r="A10" s="63" t="s">
        <v>3</v>
      </c>
      <c r="B10" s="65">
        <v>80</v>
      </c>
      <c r="C10" s="65">
        <v>2310</v>
      </c>
      <c r="D10" s="76">
        <f t="shared" si="0"/>
        <v>2390</v>
      </c>
      <c r="E10" s="13" t="s">
        <v>57</v>
      </c>
    </row>
    <row r="11" spans="1:13" ht="15" x14ac:dyDescent="0.25">
      <c r="A11" s="26" t="s">
        <v>4</v>
      </c>
      <c r="B11" s="8">
        <v>38</v>
      </c>
      <c r="C11" s="8">
        <v>468</v>
      </c>
      <c r="D11" s="77">
        <f t="shared" si="0"/>
        <v>506</v>
      </c>
      <c r="E11" s="13" t="s">
        <v>121</v>
      </c>
    </row>
    <row r="12" spans="1:13" ht="15" x14ac:dyDescent="0.25">
      <c r="A12" s="63" t="s">
        <v>7</v>
      </c>
      <c r="B12" s="65">
        <v>200</v>
      </c>
      <c r="C12" s="65">
        <v>1188</v>
      </c>
      <c r="D12" s="76">
        <f t="shared" si="0"/>
        <v>1388</v>
      </c>
      <c r="E12" s="13" t="s">
        <v>58</v>
      </c>
    </row>
    <row r="13" spans="1:13" ht="15" x14ac:dyDescent="0.25">
      <c r="A13" s="26" t="s">
        <v>8</v>
      </c>
      <c r="B13" s="8">
        <v>279</v>
      </c>
      <c r="C13" s="8">
        <v>501</v>
      </c>
      <c r="D13" s="77">
        <f t="shared" si="0"/>
        <v>780</v>
      </c>
      <c r="E13" s="13" t="s">
        <v>59</v>
      </c>
    </row>
    <row r="14" spans="1:13" ht="15" x14ac:dyDescent="0.25">
      <c r="A14" s="63" t="s">
        <v>118</v>
      </c>
      <c r="B14" s="65">
        <v>8938</v>
      </c>
      <c r="C14" s="65">
        <v>15200</v>
      </c>
      <c r="D14" s="76">
        <f>SUM(B14:C14)</f>
        <v>24138</v>
      </c>
      <c r="E14" s="13" t="s">
        <v>119</v>
      </c>
    </row>
    <row r="15" spans="1:13" ht="15" x14ac:dyDescent="0.25">
      <c r="A15" s="26" t="s">
        <v>5</v>
      </c>
      <c r="B15" s="8">
        <v>637</v>
      </c>
      <c r="C15" s="8">
        <v>1751</v>
      </c>
      <c r="D15" s="77">
        <f>SUM(B15:C15)</f>
        <v>2388</v>
      </c>
      <c r="E15" s="13" t="s">
        <v>60</v>
      </c>
    </row>
    <row r="16" spans="1:13" ht="15" x14ac:dyDescent="0.25">
      <c r="A16" s="63" t="s">
        <v>6</v>
      </c>
      <c r="B16" s="65">
        <v>150</v>
      </c>
      <c r="C16" s="65">
        <v>382</v>
      </c>
      <c r="D16" s="76">
        <f t="shared" ref="D16:D23" si="1">SUM(B16:C16)</f>
        <v>532</v>
      </c>
      <c r="E16" s="13" t="s">
        <v>61</v>
      </c>
    </row>
    <row r="17" spans="1:5" ht="15" x14ac:dyDescent="0.25">
      <c r="A17" s="26" t="s">
        <v>9</v>
      </c>
      <c r="B17" s="8">
        <v>277</v>
      </c>
      <c r="C17" s="8">
        <v>223</v>
      </c>
      <c r="D17" s="77">
        <f t="shared" si="1"/>
        <v>500</v>
      </c>
      <c r="E17" s="13" t="s">
        <v>62</v>
      </c>
    </row>
    <row r="18" spans="1:5" ht="15" x14ac:dyDescent="0.25">
      <c r="A18" s="63" t="s">
        <v>31</v>
      </c>
      <c r="B18" s="65">
        <v>3144</v>
      </c>
      <c r="C18" s="65">
        <v>2425</v>
      </c>
      <c r="D18" s="76">
        <f t="shared" si="1"/>
        <v>5569</v>
      </c>
      <c r="E18" s="13" t="s">
        <v>63</v>
      </c>
    </row>
    <row r="19" spans="1:5" ht="15" x14ac:dyDescent="0.25">
      <c r="A19" s="26" t="s">
        <v>10</v>
      </c>
      <c r="B19" s="8">
        <v>1714</v>
      </c>
      <c r="C19" s="8">
        <v>7534</v>
      </c>
      <c r="D19" s="77">
        <f t="shared" si="1"/>
        <v>9248</v>
      </c>
      <c r="E19" s="13" t="s">
        <v>64</v>
      </c>
    </row>
    <row r="20" spans="1:5" ht="15" x14ac:dyDescent="0.25">
      <c r="A20" s="63" t="s">
        <v>11</v>
      </c>
      <c r="B20" s="65">
        <v>724</v>
      </c>
      <c r="C20" s="65">
        <v>1085</v>
      </c>
      <c r="D20" s="76">
        <f t="shared" si="1"/>
        <v>1809</v>
      </c>
      <c r="E20" s="13" t="s">
        <v>65</v>
      </c>
    </row>
    <row r="21" spans="1:5" ht="15" x14ac:dyDescent="0.25">
      <c r="A21" s="26" t="s">
        <v>12</v>
      </c>
      <c r="B21" s="8">
        <v>2353</v>
      </c>
      <c r="C21" s="8">
        <v>1871</v>
      </c>
      <c r="D21" s="77">
        <f t="shared" si="1"/>
        <v>4224</v>
      </c>
      <c r="E21" s="13" t="s">
        <v>66</v>
      </c>
    </row>
    <row r="22" spans="1:5" ht="15" x14ac:dyDescent="0.25">
      <c r="A22" s="63" t="s">
        <v>13</v>
      </c>
      <c r="B22" s="65">
        <v>3991</v>
      </c>
      <c r="C22" s="65">
        <v>15591</v>
      </c>
      <c r="D22" s="76">
        <f t="shared" si="1"/>
        <v>19582</v>
      </c>
      <c r="E22" s="13" t="s">
        <v>67</v>
      </c>
    </row>
    <row r="23" spans="1:5" ht="15" x14ac:dyDescent="0.25">
      <c r="A23" s="26" t="s">
        <v>14</v>
      </c>
      <c r="B23" s="8">
        <v>698</v>
      </c>
      <c r="C23" s="8">
        <v>1773</v>
      </c>
      <c r="D23" s="77">
        <f t="shared" si="1"/>
        <v>2471</v>
      </c>
      <c r="E23" s="13" t="s">
        <v>68</v>
      </c>
    </row>
    <row r="24" spans="1:5" ht="15" x14ac:dyDescent="0.25">
      <c r="A24" s="63" t="s">
        <v>15</v>
      </c>
      <c r="B24" s="65">
        <v>258</v>
      </c>
      <c r="C24" s="65">
        <v>464</v>
      </c>
      <c r="D24" s="76">
        <f t="shared" ref="D24:D38" si="2">SUM(B24:C24)</f>
        <v>722</v>
      </c>
      <c r="E24" s="13" t="s">
        <v>69</v>
      </c>
    </row>
    <row r="25" spans="1:5" ht="16.5" customHeight="1" x14ac:dyDescent="0.25">
      <c r="A25" s="26" t="s">
        <v>16</v>
      </c>
      <c r="B25" s="8">
        <v>234</v>
      </c>
      <c r="C25" s="8">
        <v>1055</v>
      </c>
      <c r="D25" s="77">
        <f t="shared" si="2"/>
        <v>1289</v>
      </c>
      <c r="E25" s="13" t="s">
        <v>70</v>
      </c>
    </row>
    <row r="26" spans="1:5" ht="15" x14ac:dyDescent="0.25">
      <c r="A26" s="63" t="s">
        <v>17</v>
      </c>
      <c r="B26" s="65">
        <v>878</v>
      </c>
      <c r="C26" s="65">
        <v>2776</v>
      </c>
      <c r="D26" s="76">
        <f t="shared" si="2"/>
        <v>3654</v>
      </c>
      <c r="E26" s="13" t="s">
        <v>71</v>
      </c>
    </row>
    <row r="27" spans="1:5" ht="15" x14ac:dyDescent="0.25">
      <c r="A27" s="26" t="s">
        <v>18</v>
      </c>
      <c r="B27" s="8">
        <v>394</v>
      </c>
      <c r="C27" s="8">
        <v>1955</v>
      </c>
      <c r="D27" s="77">
        <f t="shared" si="2"/>
        <v>2349</v>
      </c>
      <c r="E27" s="13" t="s">
        <v>72</v>
      </c>
    </row>
    <row r="28" spans="1:5" ht="15" x14ac:dyDescent="0.25">
      <c r="A28" s="63" t="s">
        <v>19</v>
      </c>
      <c r="B28" s="65">
        <v>673</v>
      </c>
      <c r="C28" s="65">
        <v>1319</v>
      </c>
      <c r="D28" s="76">
        <f t="shared" si="2"/>
        <v>1992</v>
      </c>
      <c r="E28" s="13" t="s">
        <v>73</v>
      </c>
    </row>
    <row r="29" spans="1:5" ht="15" x14ac:dyDescent="0.25">
      <c r="A29" s="26" t="s">
        <v>20</v>
      </c>
      <c r="B29" s="8">
        <v>612</v>
      </c>
      <c r="C29" s="8">
        <v>3168</v>
      </c>
      <c r="D29" s="77">
        <f t="shared" si="2"/>
        <v>3780</v>
      </c>
      <c r="E29" s="13" t="s">
        <v>74</v>
      </c>
    </row>
    <row r="30" spans="1:5" ht="15" x14ac:dyDescent="0.25">
      <c r="A30" s="63" t="s">
        <v>21</v>
      </c>
      <c r="B30" s="65">
        <v>1308</v>
      </c>
      <c r="C30" s="65">
        <v>11707</v>
      </c>
      <c r="D30" s="76">
        <f t="shared" si="2"/>
        <v>13015</v>
      </c>
      <c r="E30" s="13" t="s">
        <v>75</v>
      </c>
    </row>
    <row r="31" spans="1:5" ht="15" x14ac:dyDescent="0.25">
      <c r="A31" s="26" t="s">
        <v>22</v>
      </c>
      <c r="B31" s="8">
        <v>455</v>
      </c>
      <c r="C31" s="8">
        <v>2424</v>
      </c>
      <c r="D31" s="77">
        <f t="shared" si="2"/>
        <v>2879</v>
      </c>
      <c r="E31" s="13" t="s">
        <v>76</v>
      </c>
    </row>
    <row r="32" spans="1:5" ht="15" x14ac:dyDescent="0.25">
      <c r="A32" s="63" t="s">
        <v>23</v>
      </c>
      <c r="B32" s="65">
        <v>542</v>
      </c>
      <c r="C32" s="65">
        <v>618</v>
      </c>
      <c r="D32" s="76">
        <f t="shared" si="2"/>
        <v>1160</v>
      </c>
      <c r="E32" s="13" t="s">
        <v>77</v>
      </c>
    </row>
    <row r="33" spans="1:5" ht="15" x14ac:dyDescent="0.25">
      <c r="A33" s="26" t="s">
        <v>24</v>
      </c>
      <c r="B33" s="8">
        <v>344</v>
      </c>
      <c r="C33" s="8">
        <v>546</v>
      </c>
      <c r="D33" s="77">
        <f t="shared" si="2"/>
        <v>890</v>
      </c>
      <c r="E33" s="13" t="s">
        <v>78</v>
      </c>
    </row>
    <row r="34" spans="1:5" ht="15" x14ac:dyDescent="0.25">
      <c r="A34" s="63" t="s">
        <v>25</v>
      </c>
      <c r="B34" s="65">
        <v>66</v>
      </c>
      <c r="C34" s="65">
        <v>486</v>
      </c>
      <c r="D34" s="76">
        <f t="shared" si="2"/>
        <v>552</v>
      </c>
      <c r="E34" s="13" t="s">
        <v>79</v>
      </c>
    </row>
    <row r="35" spans="1:5" ht="15" x14ac:dyDescent="0.25">
      <c r="A35" s="26" t="s">
        <v>26</v>
      </c>
      <c r="B35" s="8">
        <v>145</v>
      </c>
      <c r="C35" s="8">
        <v>836</v>
      </c>
      <c r="D35" s="77">
        <f t="shared" si="2"/>
        <v>981</v>
      </c>
      <c r="E35" s="13" t="s">
        <v>122</v>
      </c>
    </row>
    <row r="36" spans="1:5" ht="15" x14ac:dyDescent="0.25">
      <c r="A36" s="63" t="s">
        <v>27</v>
      </c>
      <c r="B36" s="65">
        <v>318</v>
      </c>
      <c r="C36" s="65">
        <v>351</v>
      </c>
      <c r="D36" s="76">
        <f t="shared" si="2"/>
        <v>669</v>
      </c>
      <c r="E36" s="13" t="s">
        <v>80</v>
      </c>
    </row>
    <row r="37" spans="1:5" ht="15" x14ac:dyDescent="0.25">
      <c r="A37" s="26" t="s">
        <v>28</v>
      </c>
      <c r="B37" s="8">
        <v>626</v>
      </c>
      <c r="C37" s="8">
        <v>1494</v>
      </c>
      <c r="D37" s="77">
        <f t="shared" si="2"/>
        <v>2120</v>
      </c>
      <c r="E37" s="13" t="s">
        <v>81</v>
      </c>
    </row>
    <row r="38" spans="1:5" ht="15" x14ac:dyDescent="0.25">
      <c r="A38" s="63" t="s">
        <v>29</v>
      </c>
      <c r="B38" s="65">
        <v>257</v>
      </c>
      <c r="C38" s="65">
        <v>898</v>
      </c>
      <c r="D38" s="76">
        <f t="shared" si="2"/>
        <v>1155</v>
      </c>
      <c r="E38" s="13" t="s">
        <v>82</v>
      </c>
    </row>
    <row r="39" spans="1:5" ht="15" x14ac:dyDescent="0.25">
      <c r="A39" s="26" t="s">
        <v>30</v>
      </c>
      <c r="B39" s="8">
        <v>382</v>
      </c>
      <c r="C39" s="8">
        <v>578</v>
      </c>
      <c r="D39" s="77">
        <f>SUM(B39:C39)</f>
        <v>960</v>
      </c>
      <c r="E39" s="13" t="s">
        <v>83</v>
      </c>
    </row>
    <row r="40" spans="1:5" ht="5.25" customHeight="1" x14ac:dyDescent="0.2">
      <c r="A40" s="21"/>
      <c r="B40" s="43"/>
      <c r="C40" s="43"/>
      <c r="D40" s="43"/>
    </row>
    <row r="41" spans="1:5" ht="20.25" customHeight="1" x14ac:dyDescent="0.2">
      <c r="A41" s="66" t="s">
        <v>104</v>
      </c>
      <c r="B41" s="67">
        <f>B8+B9+B10+B11+B12+B13+B14+B15+B16+B18+B17+B19+B20+B21+B22+B23+B24+B25+B26+B27+B28+B29+B30+B31+B32+B33+B34+B35+B36+B37+B38+B39</f>
        <v>31809</v>
      </c>
      <c r="C41" s="67">
        <f>C8+C9+C10+C11+C12+C13+C14+C15+C16+C18+C17+C19+C20+C21+C22+C23+C24+C25+C26+C27+C28+C29+C30+C31+C32+C33+C34+C35+C36+C37+C38+C39</f>
        <v>86842</v>
      </c>
      <c r="D41" s="67">
        <f>D8+D9+D10+D11+D12+D13+D14+D15+D16+D17+D18+D19+D20+D21+D22+D23+D24+D25+D26+D27+D28+D29+D30+D31+D32+D33+D34+D35+D36+D37+D38+D39</f>
        <v>118651</v>
      </c>
    </row>
    <row r="42" spans="1:5" x14ac:dyDescent="0.2">
      <c r="A42" s="15"/>
      <c r="B42" s="12">
        <f>B41*100/$D$41</f>
        <v>26.808876452790116</v>
      </c>
      <c r="C42" s="12">
        <f>C41*100/$D$41</f>
        <v>73.191123547209884</v>
      </c>
      <c r="D42" s="50">
        <f>SUM(B42:C42)</f>
        <v>100</v>
      </c>
    </row>
  </sheetData>
  <mergeCells count="4">
    <mergeCell ref="A5:A6"/>
    <mergeCell ref="B5:B6"/>
    <mergeCell ref="C5:C6"/>
    <mergeCell ref="D5:D6"/>
  </mergeCells>
  <phoneticPr fontId="0" type="noConversion"/>
  <printOptions horizontalCentered="1"/>
  <pageMargins left="0.39370078740157483" right="0.75" top="0.62" bottom="1" header="0" footer="0"/>
  <pageSetup paperSize="9" scale="80" orientation="portrait" r:id="rId1"/>
  <headerFooter alignWithMargins="0"/>
  <ignoredErrors>
    <ignoredError sqref="B42:D42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1"/>
  <sheetViews>
    <sheetView zoomScaleNormal="100" workbookViewId="0">
      <selection activeCell="D88" sqref="D88"/>
    </sheetView>
  </sheetViews>
  <sheetFormatPr baseColWidth="10" defaultColWidth="11.42578125" defaultRowHeight="12.75" x14ac:dyDescent="0.2"/>
  <cols>
    <col min="1" max="1" width="16.7109375" customWidth="1"/>
    <col min="2" max="2" width="9.28515625" bestFit="1" customWidth="1"/>
    <col min="3" max="3" width="11.28515625" bestFit="1" customWidth="1"/>
    <col min="4" max="4" width="11.42578125" bestFit="1" customWidth="1"/>
    <col min="5" max="5" width="8.85546875" bestFit="1" customWidth="1"/>
    <col min="6" max="6" width="8.28515625" customWidth="1"/>
  </cols>
  <sheetData>
    <row r="1" spans="1:17" x14ac:dyDescent="0.2">
      <c r="A1" s="4"/>
      <c r="B1" s="4"/>
      <c r="C1" s="4"/>
      <c r="D1" s="4"/>
      <c r="E1" s="4"/>
      <c r="F1" s="4"/>
      <c r="G1" s="3"/>
    </row>
    <row r="2" spans="1:17" ht="16.5" customHeight="1" x14ac:dyDescent="0.3">
      <c r="A2" s="29" t="s">
        <v>124</v>
      </c>
      <c r="B2" s="11"/>
      <c r="C2" s="11"/>
      <c r="D2" s="11"/>
      <c r="E2" s="11"/>
      <c r="F2" s="16"/>
      <c r="G2" s="3"/>
    </row>
    <row r="3" spans="1:17" x14ac:dyDescent="0.2">
      <c r="A3" s="4"/>
      <c r="B3" s="4"/>
      <c r="C3" s="4"/>
      <c r="D3" s="4"/>
      <c r="E3" s="4"/>
      <c r="F3" s="4"/>
      <c r="G3" s="3"/>
    </row>
    <row r="4" spans="1:17" ht="15.75" customHeight="1" x14ac:dyDescent="0.2">
      <c r="A4" s="98" t="s">
        <v>103</v>
      </c>
      <c r="B4" s="96" t="s">
        <v>36</v>
      </c>
      <c r="C4" s="97" t="s">
        <v>44</v>
      </c>
      <c r="D4" s="97" t="s">
        <v>37</v>
      </c>
      <c r="E4" s="96" t="s">
        <v>38</v>
      </c>
      <c r="F4" s="97" t="s">
        <v>32</v>
      </c>
      <c r="G4" s="3"/>
    </row>
    <row r="5" spans="1:17" ht="15.75" customHeight="1" x14ac:dyDescent="0.2">
      <c r="A5" s="98"/>
      <c r="B5" s="96"/>
      <c r="C5" s="97"/>
      <c r="D5" s="97"/>
      <c r="E5" s="96"/>
      <c r="F5" s="97"/>
      <c r="G5" s="3"/>
    </row>
    <row r="6" spans="1:17" ht="9.75" customHeight="1" x14ac:dyDescent="0.2">
      <c r="A6" s="42"/>
      <c r="B6" s="42"/>
      <c r="C6" s="42"/>
      <c r="D6" s="42"/>
      <c r="E6" s="42"/>
      <c r="F6" s="42"/>
      <c r="G6" s="3"/>
    </row>
    <row r="7" spans="1:17" x14ac:dyDescent="0.2">
      <c r="A7" s="69">
        <v>1970</v>
      </c>
      <c r="B7" s="70">
        <v>562</v>
      </c>
      <c r="C7" s="70">
        <v>4</v>
      </c>
      <c r="D7" s="70">
        <v>2</v>
      </c>
      <c r="E7" s="70">
        <v>1</v>
      </c>
      <c r="F7" s="80">
        <f t="shared" ref="F7:F47" si="0">SUM(B7:E7)</f>
        <v>569</v>
      </c>
      <c r="G7" s="3"/>
    </row>
    <row r="8" spans="1:17" x14ac:dyDescent="0.2">
      <c r="A8" s="28">
        <v>1971</v>
      </c>
      <c r="B8" s="5">
        <v>158</v>
      </c>
      <c r="C8" s="5">
        <v>0</v>
      </c>
      <c r="D8" s="5">
        <v>0</v>
      </c>
      <c r="E8" s="5">
        <v>0</v>
      </c>
      <c r="F8" s="81">
        <f t="shared" si="0"/>
        <v>158</v>
      </c>
      <c r="G8" s="3"/>
    </row>
    <row r="9" spans="1:17" x14ac:dyDescent="0.2">
      <c r="A9" s="69">
        <v>1972</v>
      </c>
      <c r="B9" s="70">
        <v>243</v>
      </c>
      <c r="C9" s="70">
        <v>3</v>
      </c>
      <c r="D9" s="70">
        <v>0</v>
      </c>
      <c r="E9" s="70">
        <v>1</v>
      </c>
      <c r="F9" s="80">
        <f t="shared" si="0"/>
        <v>247</v>
      </c>
      <c r="G9" s="3"/>
    </row>
    <row r="10" spans="1:17" x14ac:dyDescent="0.2">
      <c r="A10" s="28">
        <v>1973</v>
      </c>
      <c r="B10" s="5">
        <v>297</v>
      </c>
      <c r="C10" s="5">
        <v>3</v>
      </c>
      <c r="D10" s="5">
        <v>0</v>
      </c>
      <c r="E10" s="5">
        <v>0</v>
      </c>
      <c r="F10" s="81">
        <f t="shared" si="0"/>
        <v>300</v>
      </c>
      <c r="G10" s="3"/>
      <c r="Q10" s="18"/>
    </row>
    <row r="11" spans="1:17" x14ac:dyDescent="0.2">
      <c r="A11" s="69">
        <v>1974</v>
      </c>
      <c r="B11" s="70">
        <v>341</v>
      </c>
      <c r="C11" s="70">
        <v>3</v>
      </c>
      <c r="D11" s="70">
        <v>1</v>
      </c>
      <c r="E11" s="70">
        <v>0</v>
      </c>
      <c r="F11" s="80">
        <f t="shared" si="0"/>
        <v>345</v>
      </c>
      <c r="G11" s="3"/>
    </row>
    <row r="12" spans="1:17" x14ac:dyDescent="0.2">
      <c r="A12" s="28">
        <v>1975</v>
      </c>
      <c r="B12" s="5">
        <v>462</v>
      </c>
      <c r="C12" s="5">
        <v>2</v>
      </c>
      <c r="D12" s="5">
        <v>0</v>
      </c>
      <c r="E12" s="5">
        <v>0</v>
      </c>
      <c r="F12" s="81">
        <f t="shared" si="0"/>
        <v>464</v>
      </c>
      <c r="G12" s="3"/>
    </row>
    <row r="13" spans="1:17" x14ac:dyDescent="0.2">
      <c r="A13" s="69">
        <v>1976</v>
      </c>
      <c r="B13" s="70">
        <v>405</v>
      </c>
      <c r="C13" s="70">
        <v>5</v>
      </c>
      <c r="D13" s="70">
        <v>0</v>
      </c>
      <c r="E13" s="70">
        <v>0</v>
      </c>
      <c r="F13" s="80">
        <f t="shared" si="0"/>
        <v>410</v>
      </c>
      <c r="G13" s="3"/>
    </row>
    <row r="14" spans="1:17" x14ac:dyDescent="0.2">
      <c r="A14" s="28">
        <v>1977</v>
      </c>
      <c r="B14" s="5">
        <v>353</v>
      </c>
      <c r="C14" s="5">
        <v>3</v>
      </c>
      <c r="D14" s="5">
        <v>1</v>
      </c>
      <c r="E14" s="5">
        <v>0</v>
      </c>
      <c r="F14" s="81">
        <f t="shared" si="0"/>
        <v>357</v>
      </c>
      <c r="G14" s="3"/>
    </row>
    <row r="15" spans="1:17" x14ac:dyDescent="0.2">
      <c r="A15" s="69">
        <v>1978</v>
      </c>
      <c r="B15" s="70">
        <v>435</v>
      </c>
      <c r="C15" s="70">
        <v>4</v>
      </c>
      <c r="D15" s="70">
        <v>2</v>
      </c>
      <c r="E15" s="70">
        <v>0</v>
      </c>
      <c r="F15" s="80">
        <f t="shared" si="0"/>
        <v>441</v>
      </c>
      <c r="G15" s="3"/>
    </row>
    <row r="16" spans="1:17" x14ac:dyDescent="0.2">
      <c r="A16" s="28">
        <v>1979</v>
      </c>
      <c r="B16" s="5">
        <v>477</v>
      </c>
      <c r="C16" s="5">
        <v>6</v>
      </c>
      <c r="D16" s="5">
        <v>2</v>
      </c>
      <c r="E16" s="5">
        <v>0</v>
      </c>
      <c r="F16" s="81">
        <f t="shared" si="0"/>
        <v>485</v>
      </c>
      <c r="G16" s="3"/>
    </row>
    <row r="17" spans="1:7" x14ac:dyDescent="0.2">
      <c r="A17" s="69">
        <v>1980</v>
      </c>
      <c r="B17" s="70">
        <v>457</v>
      </c>
      <c r="C17" s="70">
        <v>11</v>
      </c>
      <c r="D17" s="70">
        <v>7</v>
      </c>
      <c r="E17" s="70">
        <v>0</v>
      </c>
      <c r="F17" s="80">
        <f t="shared" si="0"/>
        <v>475</v>
      </c>
      <c r="G17" s="3"/>
    </row>
    <row r="18" spans="1:7" x14ac:dyDescent="0.2">
      <c r="A18" s="28">
        <v>1981</v>
      </c>
      <c r="B18" s="5">
        <v>503</v>
      </c>
      <c r="C18" s="5">
        <v>15</v>
      </c>
      <c r="D18" s="5">
        <v>2</v>
      </c>
      <c r="E18" s="5">
        <v>0</v>
      </c>
      <c r="F18" s="81">
        <f t="shared" si="0"/>
        <v>520</v>
      </c>
      <c r="G18" s="3"/>
    </row>
    <row r="19" spans="1:7" x14ac:dyDescent="0.2">
      <c r="A19" s="69">
        <v>1982</v>
      </c>
      <c r="B19" s="70">
        <v>453</v>
      </c>
      <c r="C19" s="70">
        <v>17</v>
      </c>
      <c r="D19" s="70">
        <v>6</v>
      </c>
      <c r="E19" s="70">
        <v>0</v>
      </c>
      <c r="F19" s="80">
        <f t="shared" si="0"/>
        <v>476</v>
      </c>
      <c r="G19" s="3"/>
    </row>
    <row r="20" spans="1:7" x14ac:dyDescent="0.2">
      <c r="A20" s="28">
        <v>1983</v>
      </c>
      <c r="B20" s="5">
        <v>131</v>
      </c>
      <c r="C20" s="5">
        <v>5</v>
      </c>
      <c r="D20" s="5">
        <v>5</v>
      </c>
      <c r="E20" s="5">
        <v>0</v>
      </c>
      <c r="F20" s="81">
        <f t="shared" si="0"/>
        <v>141</v>
      </c>
      <c r="G20" s="3"/>
    </row>
    <row r="21" spans="1:7" x14ac:dyDescent="0.2">
      <c r="A21" s="69">
        <v>1984</v>
      </c>
      <c r="B21" s="70">
        <v>414</v>
      </c>
      <c r="C21" s="70">
        <v>8</v>
      </c>
      <c r="D21" s="70">
        <v>4</v>
      </c>
      <c r="E21" s="70">
        <v>2</v>
      </c>
      <c r="F21" s="80">
        <f t="shared" si="0"/>
        <v>428</v>
      </c>
      <c r="G21" s="3"/>
    </row>
    <row r="22" spans="1:7" x14ac:dyDescent="0.2">
      <c r="A22" s="28">
        <v>1985</v>
      </c>
      <c r="B22" s="5">
        <v>472</v>
      </c>
      <c r="C22" s="5">
        <v>5</v>
      </c>
      <c r="D22" s="5">
        <v>1</v>
      </c>
      <c r="E22" s="5">
        <v>1</v>
      </c>
      <c r="F22" s="81">
        <f t="shared" si="0"/>
        <v>479</v>
      </c>
      <c r="G22" s="3"/>
    </row>
    <row r="23" spans="1:7" x14ac:dyDescent="0.2">
      <c r="A23" s="69">
        <v>1986</v>
      </c>
      <c r="B23" s="70">
        <v>651</v>
      </c>
      <c r="C23" s="70">
        <v>3</v>
      </c>
      <c r="D23" s="70">
        <v>2</v>
      </c>
      <c r="E23" s="70">
        <v>3</v>
      </c>
      <c r="F23" s="80">
        <f t="shared" si="0"/>
        <v>659</v>
      </c>
      <c r="G23" s="3"/>
    </row>
    <row r="24" spans="1:7" x14ac:dyDescent="0.2">
      <c r="A24" s="28">
        <v>1987</v>
      </c>
      <c r="B24" s="5">
        <v>264</v>
      </c>
      <c r="C24" s="5">
        <v>3</v>
      </c>
      <c r="D24" s="5">
        <v>11</v>
      </c>
      <c r="E24" s="5">
        <v>2</v>
      </c>
      <c r="F24" s="81">
        <f t="shared" si="0"/>
        <v>280</v>
      </c>
      <c r="G24" s="3"/>
    </row>
    <row r="25" spans="1:7" x14ac:dyDescent="0.2">
      <c r="A25" s="69">
        <v>1988</v>
      </c>
      <c r="B25" s="70">
        <v>251</v>
      </c>
      <c r="C25" s="70">
        <v>9</v>
      </c>
      <c r="D25" s="70">
        <v>16</v>
      </c>
      <c r="E25" s="70">
        <v>2</v>
      </c>
      <c r="F25" s="80">
        <f t="shared" si="0"/>
        <v>278</v>
      </c>
      <c r="G25" s="3"/>
    </row>
    <row r="26" spans="1:7" x14ac:dyDescent="0.2">
      <c r="A26" s="28">
        <v>1989</v>
      </c>
      <c r="B26" s="5">
        <v>340</v>
      </c>
      <c r="C26" s="5">
        <v>26</v>
      </c>
      <c r="D26" s="5">
        <v>23</v>
      </c>
      <c r="E26" s="5">
        <v>7</v>
      </c>
      <c r="F26" s="81">
        <f t="shared" si="0"/>
        <v>396</v>
      </c>
      <c r="G26" s="3"/>
    </row>
    <row r="27" spans="1:7" x14ac:dyDescent="0.2">
      <c r="A27" s="69">
        <v>1990</v>
      </c>
      <c r="B27" s="70">
        <v>467</v>
      </c>
      <c r="C27" s="70">
        <v>19</v>
      </c>
      <c r="D27" s="70">
        <v>27</v>
      </c>
      <c r="E27" s="70">
        <v>10</v>
      </c>
      <c r="F27" s="80">
        <f t="shared" si="0"/>
        <v>523</v>
      </c>
      <c r="G27" s="3"/>
    </row>
    <row r="28" spans="1:7" x14ac:dyDescent="0.2">
      <c r="A28" s="28">
        <v>1991</v>
      </c>
      <c r="B28" s="5">
        <v>945</v>
      </c>
      <c r="C28" s="5">
        <v>56</v>
      </c>
      <c r="D28" s="5">
        <v>52</v>
      </c>
      <c r="E28" s="5">
        <v>33</v>
      </c>
      <c r="F28" s="81">
        <f t="shared" si="0"/>
        <v>1086</v>
      </c>
      <c r="G28" s="3"/>
    </row>
    <row r="29" spans="1:7" x14ac:dyDescent="0.2">
      <c r="A29" s="69">
        <v>1992</v>
      </c>
      <c r="B29" s="70">
        <v>1205</v>
      </c>
      <c r="C29" s="70">
        <v>89</v>
      </c>
      <c r="D29" s="70">
        <v>91</v>
      </c>
      <c r="E29" s="70">
        <v>32</v>
      </c>
      <c r="F29" s="80">
        <f t="shared" si="0"/>
        <v>1417</v>
      </c>
      <c r="G29" s="3"/>
    </row>
    <row r="30" spans="1:7" x14ac:dyDescent="0.2">
      <c r="A30" s="28">
        <v>1993</v>
      </c>
      <c r="B30" s="5">
        <v>1541</v>
      </c>
      <c r="C30" s="5">
        <v>123</v>
      </c>
      <c r="D30" s="5">
        <v>158</v>
      </c>
      <c r="E30" s="5">
        <v>28</v>
      </c>
      <c r="F30" s="81">
        <f t="shared" si="0"/>
        <v>1850</v>
      </c>
      <c r="G30" s="3"/>
    </row>
    <row r="31" spans="1:7" x14ac:dyDescent="0.2">
      <c r="A31" s="69">
        <v>1994</v>
      </c>
      <c r="B31" s="70">
        <v>1072</v>
      </c>
      <c r="C31" s="70">
        <v>117</v>
      </c>
      <c r="D31" s="70">
        <v>180</v>
      </c>
      <c r="E31" s="70">
        <v>15</v>
      </c>
      <c r="F31" s="80">
        <f t="shared" si="0"/>
        <v>1384</v>
      </c>
      <c r="G31" s="3"/>
    </row>
    <row r="32" spans="1:7" x14ac:dyDescent="0.2">
      <c r="A32" s="28">
        <v>1995</v>
      </c>
      <c r="B32" s="5">
        <v>402</v>
      </c>
      <c r="C32" s="5">
        <v>46</v>
      </c>
      <c r="D32" s="5">
        <v>152</v>
      </c>
      <c r="E32" s="5">
        <v>0</v>
      </c>
      <c r="F32" s="81">
        <f t="shared" si="0"/>
        <v>600</v>
      </c>
      <c r="G32" s="3"/>
    </row>
    <row r="33" spans="1:14" x14ac:dyDescent="0.2">
      <c r="A33" s="69">
        <v>1996</v>
      </c>
      <c r="B33" s="70">
        <v>433</v>
      </c>
      <c r="C33" s="70">
        <v>29</v>
      </c>
      <c r="D33" s="70">
        <v>111</v>
      </c>
      <c r="E33" s="70">
        <v>1</v>
      </c>
      <c r="F33" s="80">
        <f t="shared" si="0"/>
        <v>574</v>
      </c>
      <c r="G33" s="3"/>
    </row>
    <row r="34" spans="1:14" x14ac:dyDescent="0.2">
      <c r="A34" s="28">
        <v>1997</v>
      </c>
      <c r="B34" s="5">
        <v>533</v>
      </c>
      <c r="C34" s="5">
        <v>39</v>
      </c>
      <c r="D34" s="5">
        <v>216</v>
      </c>
      <c r="E34" s="5">
        <v>0</v>
      </c>
      <c r="F34" s="81">
        <f t="shared" si="0"/>
        <v>788</v>
      </c>
      <c r="G34" s="3"/>
    </row>
    <row r="35" spans="1:14" x14ac:dyDescent="0.2">
      <c r="A35" s="69">
        <v>1998</v>
      </c>
      <c r="B35" s="70">
        <v>890</v>
      </c>
      <c r="C35" s="70">
        <v>74</v>
      </c>
      <c r="D35" s="70">
        <v>339</v>
      </c>
      <c r="E35" s="70">
        <v>0</v>
      </c>
      <c r="F35" s="80">
        <f t="shared" si="0"/>
        <v>1303</v>
      </c>
      <c r="G35" s="3"/>
    </row>
    <row r="36" spans="1:14" x14ac:dyDescent="0.2">
      <c r="A36" s="28">
        <v>1999</v>
      </c>
      <c r="B36" s="5">
        <v>997</v>
      </c>
      <c r="C36" s="5">
        <v>46</v>
      </c>
      <c r="D36" s="5">
        <v>178</v>
      </c>
      <c r="E36" s="5">
        <v>0</v>
      </c>
      <c r="F36" s="81">
        <f t="shared" si="0"/>
        <v>1221</v>
      </c>
      <c r="G36" s="3"/>
    </row>
    <row r="37" spans="1:14" x14ac:dyDescent="0.2">
      <c r="A37" s="69">
        <v>2000</v>
      </c>
      <c r="B37" s="70">
        <v>1727</v>
      </c>
      <c r="C37" s="70">
        <v>82</v>
      </c>
      <c r="D37" s="70">
        <v>369</v>
      </c>
      <c r="E37" s="70">
        <v>0</v>
      </c>
      <c r="F37" s="80">
        <f t="shared" si="0"/>
        <v>2178</v>
      </c>
      <c r="G37" s="3"/>
    </row>
    <row r="38" spans="1:14" x14ac:dyDescent="0.2">
      <c r="A38" s="28">
        <v>2001</v>
      </c>
      <c r="B38" s="5">
        <v>2067</v>
      </c>
      <c r="C38" s="5">
        <v>79</v>
      </c>
      <c r="D38" s="5">
        <v>321</v>
      </c>
      <c r="E38" s="5">
        <v>0</v>
      </c>
      <c r="F38" s="81">
        <f t="shared" si="0"/>
        <v>2467</v>
      </c>
      <c r="G38" s="3"/>
    </row>
    <row r="39" spans="1:14" x14ac:dyDescent="0.2">
      <c r="A39" s="69">
        <v>2002</v>
      </c>
      <c r="B39" s="70">
        <v>1218</v>
      </c>
      <c r="C39" s="70">
        <v>61</v>
      </c>
      <c r="D39" s="70">
        <v>283</v>
      </c>
      <c r="E39" s="70">
        <v>0</v>
      </c>
      <c r="F39" s="80">
        <f t="shared" si="0"/>
        <v>1562</v>
      </c>
      <c r="G39" s="3"/>
    </row>
    <row r="40" spans="1:14" x14ac:dyDescent="0.2">
      <c r="A40" s="28">
        <v>2003</v>
      </c>
      <c r="B40" s="5">
        <v>1782</v>
      </c>
      <c r="C40" s="5">
        <v>61</v>
      </c>
      <c r="D40" s="5">
        <v>399</v>
      </c>
      <c r="E40" s="5">
        <v>0</v>
      </c>
      <c r="F40" s="81">
        <f t="shared" si="0"/>
        <v>2242</v>
      </c>
      <c r="G40" s="3"/>
    </row>
    <row r="41" spans="1:14" x14ac:dyDescent="0.2">
      <c r="A41" s="69">
        <v>2004</v>
      </c>
      <c r="B41" s="70">
        <v>1380</v>
      </c>
      <c r="C41" s="70">
        <v>86</v>
      </c>
      <c r="D41" s="70">
        <v>437</v>
      </c>
      <c r="E41" s="70">
        <v>0</v>
      </c>
      <c r="F41" s="80">
        <f t="shared" si="0"/>
        <v>1903</v>
      </c>
      <c r="G41" s="3"/>
    </row>
    <row r="42" spans="1:14" x14ac:dyDescent="0.2">
      <c r="A42" s="28">
        <v>2005</v>
      </c>
      <c r="B42" s="5">
        <v>1698</v>
      </c>
      <c r="C42" s="5">
        <v>85</v>
      </c>
      <c r="D42" s="5">
        <v>527</v>
      </c>
      <c r="E42" s="5">
        <v>0</v>
      </c>
      <c r="F42" s="81">
        <f t="shared" si="0"/>
        <v>2310</v>
      </c>
      <c r="G42" s="3"/>
    </row>
    <row r="43" spans="1:14" x14ac:dyDescent="0.2">
      <c r="A43" s="69">
        <v>2006</v>
      </c>
      <c r="B43" s="70">
        <v>2127</v>
      </c>
      <c r="C43" s="70">
        <v>121</v>
      </c>
      <c r="D43" s="70">
        <v>747</v>
      </c>
      <c r="E43" s="70">
        <v>0</v>
      </c>
      <c r="F43" s="80">
        <f t="shared" si="0"/>
        <v>2995</v>
      </c>
      <c r="G43" s="3"/>
    </row>
    <row r="44" spans="1:14" x14ac:dyDescent="0.2">
      <c r="A44" s="28">
        <v>2007</v>
      </c>
      <c r="B44" s="5">
        <v>1961</v>
      </c>
      <c r="C44" s="5">
        <v>71</v>
      </c>
      <c r="D44" s="5">
        <v>918</v>
      </c>
      <c r="E44" s="5">
        <v>0</v>
      </c>
      <c r="F44" s="81">
        <f t="shared" si="0"/>
        <v>2950</v>
      </c>
      <c r="G44" s="3"/>
    </row>
    <row r="45" spans="1:14" x14ac:dyDescent="0.2">
      <c r="A45" s="69">
        <v>2008</v>
      </c>
      <c r="B45" s="70">
        <v>1862</v>
      </c>
      <c r="C45" s="70">
        <v>62</v>
      </c>
      <c r="D45" s="70">
        <v>1062</v>
      </c>
      <c r="E45" s="70">
        <v>0</v>
      </c>
      <c r="F45" s="80">
        <f t="shared" si="0"/>
        <v>2986</v>
      </c>
      <c r="G45" s="3"/>
      <c r="I45" s="88"/>
    </row>
    <row r="46" spans="1:14" x14ac:dyDescent="0.2">
      <c r="A46" s="28">
        <v>2009</v>
      </c>
      <c r="B46" s="5">
        <v>1634</v>
      </c>
      <c r="C46" s="5">
        <v>50</v>
      </c>
      <c r="D46" s="5">
        <v>797</v>
      </c>
      <c r="E46" s="5">
        <v>0</v>
      </c>
      <c r="F46" s="81">
        <f t="shared" si="0"/>
        <v>2481</v>
      </c>
      <c r="G46" s="3"/>
      <c r="I46" s="88"/>
      <c r="N46" s="17"/>
    </row>
    <row r="47" spans="1:14" x14ac:dyDescent="0.2">
      <c r="A47" s="69">
        <v>2010</v>
      </c>
      <c r="B47" s="70">
        <v>963</v>
      </c>
      <c r="C47" s="70">
        <v>55</v>
      </c>
      <c r="D47" s="70">
        <v>617</v>
      </c>
      <c r="E47" s="70">
        <v>0</v>
      </c>
      <c r="F47" s="80">
        <f t="shared" si="0"/>
        <v>1635</v>
      </c>
      <c r="G47" s="3"/>
      <c r="I47" s="88"/>
    </row>
    <row r="48" spans="1:14" x14ac:dyDescent="0.2">
      <c r="A48" s="28">
        <v>2011</v>
      </c>
      <c r="B48" s="5">
        <v>1630</v>
      </c>
      <c r="C48" s="5">
        <v>41</v>
      </c>
      <c r="D48" s="5">
        <v>840</v>
      </c>
      <c r="E48" s="5">
        <v>0</v>
      </c>
      <c r="F48" s="81">
        <f t="shared" ref="F48:F49" si="1">SUM(B48:E48)</f>
        <v>2511</v>
      </c>
      <c r="G48" s="3"/>
      <c r="I48" s="88"/>
    </row>
    <row r="49" spans="1:8" ht="15" x14ac:dyDescent="0.2">
      <c r="A49" s="69">
        <v>2012</v>
      </c>
      <c r="B49" s="70">
        <v>1913</v>
      </c>
      <c r="C49" s="70">
        <v>67</v>
      </c>
      <c r="D49" s="70">
        <v>693</v>
      </c>
      <c r="E49" s="70">
        <v>0</v>
      </c>
      <c r="F49" s="80">
        <f t="shared" si="1"/>
        <v>2673</v>
      </c>
      <c r="G49" s="3"/>
      <c r="H49" s="6"/>
    </row>
    <row r="50" spans="1:8" ht="15" x14ac:dyDescent="0.2">
      <c r="A50" s="28">
        <v>2013</v>
      </c>
      <c r="B50" s="5">
        <v>1717</v>
      </c>
      <c r="C50" s="5">
        <v>60</v>
      </c>
      <c r="D50" s="5">
        <v>1156</v>
      </c>
      <c r="E50" s="5">
        <v>0</v>
      </c>
      <c r="F50" s="81">
        <f t="shared" ref="F50" si="2">SUM(B50:E50)</f>
        <v>2933</v>
      </c>
      <c r="G50" s="3"/>
      <c r="H50" s="6"/>
    </row>
    <row r="51" spans="1:8" ht="15" x14ac:dyDescent="0.2">
      <c r="A51" s="69">
        <v>2014</v>
      </c>
      <c r="B51" s="70">
        <v>1695</v>
      </c>
      <c r="C51" s="70">
        <v>69</v>
      </c>
      <c r="D51" s="70">
        <v>1206</v>
      </c>
      <c r="E51" s="70">
        <v>0</v>
      </c>
      <c r="F51" s="80">
        <f t="shared" ref="F51:F54" si="3">SUM(B51:E51)</f>
        <v>2970</v>
      </c>
      <c r="G51" s="3"/>
      <c r="H51" s="6"/>
    </row>
    <row r="52" spans="1:8" ht="15" x14ac:dyDescent="0.2">
      <c r="A52" s="28">
        <v>2015</v>
      </c>
      <c r="B52" s="5">
        <v>1581</v>
      </c>
      <c r="C52" s="5">
        <v>98</v>
      </c>
      <c r="D52" s="5">
        <v>2291</v>
      </c>
      <c r="E52" s="5">
        <v>0</v>
      </c>
      <c r="F52" s="81">
        <f t="shared" si="3"/>
        <v>3970</v>
      </c>
      <c r="G52" s="3"/>
      <c r="H52" s="6"/>
    </row>
    <row r="53" spans="1:8" ht="15" x14ac:dyDescent="0.2">
      <c r="A53" s="69">
        <v>2016</v>
      </c>
      <c r="B53" s="70">
        <v>2168</v>
      </c>
      <c r="C53" s="70">
        <v>119</v>
      </c>
      <c r="D53" s="70">
        <v>2026</v>
      </c>
      <c r="E53" s="70">
        <v>0</v>
      </c>
      <c r="F53" s="80">
        <f t="shared" si="3"/>
        <v>4313</v>
      </c>
      <c r="G53" s="3"/>
      <c r="H53" s="6"/>
    </row>
    <row r="54" spans="1:8" ht="15" x14ac:dyDescent="0.2">
      <c r="A54" s="28">
        <v>2017</v>
      </c>
      <c r="B54" s="5">
        <v>2326</v>
      </c>
      <c r="C54" s="5">
        <v>124</v>
      </c>
      <c r="D54" s="5">
        <v>3798</v>
      </c>
      <c r="E54" s="5">
        <v>0</v>
      </c>
      <c r="F54" s="81">
        <f t="shared" si="3"/>
        <v>6248</v>
      </c>
      <c r="G54" s="3"/>
      <c r="H54" s="6"/>
    </row>
    <row r="55" spans="1:8" ht="15" x14ac:dyDescent="0.2">
      <c r="A55" s="69">
        <v>2018</v>
      </c>
      <c r="B55" s="70">
        <v>2602</v>
      </c>
      <c r="C55" s="70">
        <v>115</v>
      </c>
      <c r="D55" s="70">
        <v>3564</v>
      </c>
      <c r="E55" s="70">
        <v>1</v>
      </c>
      <c r="F55" s="80">
        <f t="shared" ref="F55" si="4">SUM(B55:E55)</f>
        <v>6282</v>
      </c>
      <c r="G55" s="3"/>
      <c r="H55" s="6"/>
    </row>
    <row r="56" spans="1:8" ht="15" x14ac:dyDescent="0.2">
      <c r="A56" s="28">
        <v>2019</v>
      </c>
      <c r="B56" s="5">
        <v>4153</v>
      </c>
      <c r="C56" s="5">
        <v>104</v>
      </c>
      <c r="D56" s="5">
        <v>4952</v>
      </c>
      <c r="E56" s="5">
        <v>0</v>
      </c>
      <c r="F56" s="81">
        <f t="shared" ref="F56:F63" si="5">SUM(B56:E56)</f>
        <v>9209</v>
      </c>
      <c r="G56" s="3"/>
      <c r="H56" s="6"/>
    </row>
    <row r="57" spans="1:8" ht="15" x14ac:dyDescent="0.2">
      <c r="A57" s="69">
        <v>2020</v>
      </c>
      <c r="B57" s="70">
        <v>1904</v>
      </c>
      <c r="C57" s="70">
        <v>90</v>
      </c>
      <c r="D57" s="70">
        <v>2517</v>
      </c>
      <c r="E57" s="70">
        <v>0</v>
      </c>
      <c r="F57" s="80">
        <f t="shared" si="5"/>
        <v>4511</v>
      </c>
      <c r="G57" s="3"/>
      <c r="H57" s="6"/>
    </row>
    <row r="58" spans="1:8" ht="15" x14ac:dyDescent="0.2">
      <c r="A58" s="28">
        <v>2021</v>
      </c>
      <c r="B58" s="5">
        <v>874</v>
      </c>
      <c r="C58" s="5">
        <v>110</v>
      </c>
      <c r="D58" s="5">
        <v>1582</v>
      </c>
      <c r="E58" s="5">
        <v>0</v>
      </c>
      <c r="F58" s="81">
        <f t="shared" si="5"/>
        <v>2566</v>
      </c>
      <c r="G58" s="3"/>
      <c r="H58" s="6"/>
    </row>
    <row r="59" spans="1:8" ht="15" customHeight="1" x14ac:dyDescent="0.2">
      <c r="A59" s="69">
        <v>2022</v>
      </c>
      <c r="B59" s="70">
        <v>1575</v>
      </c>
      <c r="C59" s="70">
        <v>105</v>
      </c>
      <c r="D59" s="70">
        <v>2942</v>
      </c>
      <c r="E59" s="70">
        <v>0</v>
      </c>
      <c r="F59" s="80">
        <f t="shared" si="5"/>
        <v>4622</v>
      </c>
      <c r="G59" s="3"/>
      <c r="H59" s="6"/>
    </row>
    <row r="60" spans="1:8" ht="15" customHeight="1" x14ac:dyDescent="0.2">
      <c r="A60" s="28">
        <v>2023</v>
      </c>
      <c r="B60" s="5">
        <v>2505</v>
      </c>
      <c r="C60" s="5">
        <v>151</v>
      </c>
      <c r="D60" s="5">
        <v>4247</v>
      </c>
      <c r="E60" s="5">
        <v>0</v>
      </c>
      <c r="F60" s="81">
        <f t="shared" si="5"/>
        <v>6903</v>
      </c>
      <c r="G60" s="3"/>
      <c r="H60" s="6"/>
    </row>
    <row r="61" spans="1:8" ht="15" customHeight="1" x14ac:dyDescent="0.2">
      <c r="A61" s="69">
        <v>2024</v>
      </c>
      <c r="B61" s="70">
        <v>2714</v>
      </c>
      <c r="C61" s="70">
        <v>125</v>
      </c>
      <c r="D61" s="70">
        <v>5513</v>
      </c>
      <c r="E61" s="70">
        <v>0</v>
      </c>
      <c r="F61" s="80">
        <f t="shared" si="5"/>
        <v>8352</v>
      </c>
      <c r="G61" s="3"/>
      <c r="H61" s="6"/>
    </row>
    <row r="62" spans="1:8" ht="15" customHeight="1" x14ac:dyDescent="0.2">
      <c r="A62" s="28">
        <v>2025</v>
      </c>
      <c r="B62" s="5">
        <v>2511</v>
      </c>
      <c r="C62" s="5">
        <v>71</v>
      </c>
      <c r="D62" s="5">
        <v>2683</v>
      </c>
      <c r="E62" s="5">
        <v>0</v>
      </c>
      <c r="F62" s="81">
        <f t="shared" si="5"/>
        <v>5265</v>
      </c>
      <c r="G62" s="3"/>
      <c r="H62" s="6"/>
    </row>
    <row r="63" spans="1:8" ht="15" customHeight="1" x14ac:dyDescent="0.2">
      <c r="A63" s="69">
        <v>2026</v>
      </c>
      <c r="B63" s="70">
        <v>578</v>
      </c>
      <c r="C63" s="70">
        <v>3</v>
      </c>
      <c r="D63" s="70">
        <v>379</v>
      </c>
      <c r="E63" s="70">
        <v>0</v>
      </c>
      <c r="F63" s="80">
        <f t="shared" si="5"/>
        <v>960</v>
      </c>
      <c r="G63" s="3"/>
      <c r="H63" s="6"/>
    </row>
    <row r="64" spans="1:8" ht="6.75" customHeight="1" x14ac:dyDescent="0.25">
      <c r="A64" s="44"/>
      <c r="B64" s="44"/>
      <c r="C64" s="44"/>
      <c r="D64" s="44"/>
      <c r="E64" s="44"/>
      <c r="F64" s="44"/>
      <c r="G64" s="3"/>
    </row>
    <row r="65" spans="1:7" ht="15" x14ac:dyDescent="0.2">
      <c r="A65" s="67" t="s">
        <v>32</v>
      </c>
      <c r="B65" s="67">
        <f>SUM(B7:B63)</f>
        <v>67019</v>
      </c>
      <c r="C65" s="67">
        <f t="shared" ref="C65:F65" si="6">SUM(C7:C63)</f>
        <v>3038</v>
      </c>
      <c r="D65" s="67">
        <f t="shared" si="6"/>
        <v>48455</v>
      </c>
      <c r="E65" s="67">
        <f t="shared" si="6"/>
        <v>139</v>
      </c>
      <c r="F65" s="67">
        <f t="shared" si="6"/>
        <v>118651</v>
      </c>
      <c r="G65" s="3"/>
    </row>
    <row r="66" spans="1:7" x14ac:dyDescent="0.2">
      <c r="A66" s="4"/>
      <c r="B66" s="86">
        <f>B65*100/$F$65</f>
        <v>56.484142569384161</v>
      </c>
      <c r="C66" s="86">
        <f>C65*100/$F$65</f>
        <v>2.5604503965411163</v>
      </c>
      <c r="D66" s="86">
        <f t="shared" ref="D66:E66" si="7">D65*100/$F$65</f>
        <v>40.838256736142128</v>
      </c>
      <c r="E66" s="86">
        <f t="shared" si="7"/>
        <v>0.11715029793259223</v>
      </c>
      <c r="F66" s="86">
        <f>SUM(B66:E66)</f>
        <v>100</v>
      </c>
      <c r="G66" s="3"/>
    </row>
    <row r="67" spans="1:7" x14ac:dyDescent="0.2">
      <c r="A67" s="4"/>
      <c r="B67" s="78"/>
      <c r="C67" s="78"/>
      <c r="D67" s="78"/>
      <c r="E67" s="78"/>
      <c r="F67" s="4"/>
      <c r="G67" s="3"/>
    </row>
    <row r="68" spans="1:7" x14ac:dyDescent="0.2">
      <c r="A68" s="4"/>
      <c r="B68" s="4"/>
      <c r="C68" s="4"/>
      <c r="D68" s="4"/>
      <c r="E68" s="4"/>
      <c r="F68" s="4"/>
      <c r="G68" s="3"/>
    </row>
    <row r="69" spans="1:7" x14ac:dyDescent="0.2">
      <c r="A69" s="4"/>
      <c r="B69" s="4"/>
      <c r="C69" s="4"/>
      <c r="D69" s="4"/>
      <c r="E69" s="4"/>
      <c r="F69" s="4"/>
      <c r="G69" s="3"/>
    </row>
    <row r="70" spans="1:7" x14ac:dyDescent="0.2">
      <c r="A70" s="4"/>
      <c r="B70" s="4"/>
      <c r="C70" s="4"/>
      <c r="D70" s="4"/>
      <c r="E70" s="4"/>
      <c r="F70" s="4"/>
      <c r="G70" s="3"/>
    </row>
    <row r="71" spans="1:7" x14ac:dyDescent="0.2">
      <c r="A71" s="4"/>
      <c r="B71" s="4"/>
      <c r="C71" s="4"/>
      <c r="D71" s="4"/>
      <c r="E71" s="4"/>
      <c r="F71" s="4"/>
    </row>
  </sheetData>
  <mergeCells count="6">
    <mergeCell ref="E4:E5"/>
    <mergeCell ref="A4:A5"/>
    <mergeCell ref="F4:F5"/>
    <mergeCell ref="B4:B5"/>
    <mergeCell ref="C4:C5"/>
    <mergeCell ref="D4:D5"/>
  </mergeCells>
  <phoneticPr fontId="0" type="noConversion"/>
  <pageMargins left="0.75" right="0.75" top="0.43" bottom="1" header="0" footer="0"/>
  <pageSetup paperSize="9" orientation="portrait" r:id="rId1"/>
  <headerFooter alignWithMargins="0"/>
  <ignoredErrors>
    <ignoredError sqref="F58:F63 F7:F57" formulaRange="1"/>
    <ignoredError sqref="B66 C66:F66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67"/>
  <sheetViews>
    <sheetView zoomScaleNormal="100" workbookViewId="0">
      <selection activeCell="E88" sqref="E88"/>
    </sheetView>
  </sheetViews>
  <sheetFormatPr baseColWidth="10" defaultColWidth="11.42578125" defaultRowHeight="12.75" x14ac:dyDescent="0.2"/>
  <cols>
    <col min="1" max="1" width="16.42578125" customWidth="1"/>
    <col min="2" max="2" width="14.5703125" customWidth="1"/>
    <col min="3" max="3" width="14.85546875" customWidth="1"/>
    <col min="4" max="4" width="12.85546875" customWidth="1"/>
    <col min="5" max="5" width="18" customWidth="1"/>
    <col min="6" max="6" width="10.28515625" customWidth="1"/>
  </cols>
  <sheetData>
    <row r="2" spans="1:6" ht="17.25" x14ac:dyDescent="0.3">
      <c r="A2" s="11" t="s">
        <v>125</v>
      </c>
      <c r="B2" s="11"/>
      <c r="C2" s="11"/>
      <c r="D2" s="11"/>
      <c r="E2" s="11"/>
      <c r="F2" s="16"/>
    </row>
    <row r="3" spans="1:6" ht="15.75" customHeight="1" x14ac:dyDescent="0.2"/>
    <row r="4" spans="1:6" ht="17.25" customHeight="1" x14ac:dyDescent="0.2">
      <c r="A4" s="95" t="s">
        <v>103</v>
      </c>
      <c r="B4" s="95" t="s">
        <v>35</v>
      </c>
      <c r="C4" s="94" t="s">
        <v>52</v>
      </c>
      <c r="D4" s="94" t="s">
        <v>34</v>
      </c>
      <c r="E4" s="95" t="s">
        <v>33</v>
      </c>
      <c r="F4" s="94" t="s">
        <v>32</v>
      </c>
    </row>
    <row r="5" spans="1:6" ht="23.25" customHeight="1" x14ac:dyDescent="0.2">
      <c r="A5" s="95"/>
      <c r="B5" s="95"/>
      <c r="C5" s="94"/>
      <c r="D5" s="94"/>
      <c r="E5" s="95"/>
      <c r="F5" s="94"/>
    </row>
    <row r="6" spans="1:6" ht="9.75" customHeight="1" x14ac:dyDescent="0.2">
      <c r="A6" s="21"/>
      <c r="B6" s="21"/>
      <c r="C6" s="21"/>
      <c r="D6" s="21"/>
      <c r="E6" s="21"/>
      <c r="F6" s="21"/>
    </row>
    <row r="7" spans="1:6" ht="15" x14ac:dyDescent="0.25">
      <c r="A7" s="68">
        <v>1970</v>
      </c>
      <c r="B7" s="65">
        <v>0</v>
      </c>
      <c r="C7" s="65">
        <v>562</v>
      </c>
      <c r="D7" s="65">
        <v>6</v>
      </c>
      <c r="E7" s="65">
        <v>1</v>
      </c>
      <c r="F7" s="76">
        <f t="shared" ref="F7:F8" si="0">SUM(B7:E7)</f>
        <v>569</v>
      </c>
    </row>
    <row r="8" spans="1:6" ht="15" x14ac:dyDescent="0.25">
      <c r="A8" s="27">
        <v>1971</v>
      </c>
      <c r="B8" s="8">
        <v>0</v>
      </c>
      <c r="C8" s="8">
        <v>158</v>
      </c>
      <c r="D8" s="8">
        <v>0</v>
      </c>
      <c r="E8" s="8">
        <v>0</v>
      </c>
      <c r="F8" s="79">
        <f t="shared" si="0"/>
        <v>158</v>
      </c>
    </row>
    <row r="9" spans="1:6" ht="15" x14ac:dyDescent="0.25">
      <c r="A9" s="68">
        <v>1972</v>
      </c>
      <c r="B9" s="65">
        <v>0</v>
      </c>
      <c r="C9" s="65">
        <v>245</v>
      </c>
      <c r="D9" s="65">
        <v>2</v>
      </c>
      <c r="E9" s="65">
        <v>0</v>
      </c>
      <c r="F9" s="76">
        <f>SUM(B9:E9)</f>
        <v>247</v>
      </c>
    </row>
    <row r="10" spans="1:6" ht="15" x14ac:dyDescent="0.25">
      <c r="A10" s="27">
        <v>1973</v>
      </c>
      <c r="B10" s="8">
        <v>0</v>
      </c>
      <c r="C10" s="8">
        <v>297</v>
      </c>
      <c r="D10" s="8">
        <v>3</v>
      </c>
      <c r="E10" s="8">
        <v>0</v>
      </c>
      <c r="F10" s="79">
        <f t="shared" ref="F10:F50" si="1">SUM(B10:E10)</f>
        <v>300</v>
      </c>
    </row>
    <row r="11" spans="1:6" ht="15" x14ac:dyDescent="0.25">
      <c r="A11" s="68">
        <v>1974</v>
      </c>
      <c r="B11" s="65">
        <v>0</v>
      </c>
      <c r="C11" s="65">
        <v>341</v>
      </c>
      <c r="D11" s="65">
        <v>3</v>
      </c>
      <c r="E11" s="65">
        <v>1</v>
      </c>
      <c r="F11" s="76">
        <f t="shared" si="1"/>
        <v>345</v>
      </c>
    </row>
    <row r="12" spans="1:6" ht="15" x14ac:dyDescent="0.25">
      <c r="A12" s="27">
        <v>1975</v>
      </c>
      <c r="B12" s="8">
        <v>0</v>
      </c>
      <c r="C12" s="8">
        <v>462</v>
      </c>
      <c r="D12" s="8">
        <v>2</v>
      </c>
      <c r="E12" s="8">
        <v>0</v>
      </c>
      <c r="F12" s="79">
        <f t="shared" si="1"/>
        <v>464</v>
      </c>
    </row>
    <row r="13" spans="1:6" ht="15" x14ac:dyDescent="0.25">
      <c r="A13" s="68">
        <v>1976</v>
      </c>
      <c r="B13" s="65">
        <v>0</v>
      </c>
      <c r="C13" s="65">
        <v>409</v>
      </c>
      <c r="D13" s="65">
        <v>1</v>
      </c>
      <c r="E13" s="65">
        <v>0</v>
      </c>
      <c r="F13" s="76">
        <f t="shared" si="1"/>
        <v>410</v>
      </c>
    </row>
    <row r="14" spans="1:6" ht="15" x14ac:dyDescent="0.25">
      <c r="A14" s="27">
        <v>1977</v>
      </c>
      <c r="B14" s="8">
        <v>0</v>
      </c>
      <c r="C14" s="8">
        <v>356</v>
      </c>
      <c r="D14" s="8">
        <v>1</v>
      </c>
      <c r="E14" s="8">
        <v>0</v>
      </c>
      <c r="F14" s="79">
        <f t="shared" si="1"/>
        <v>357</v>
      </c>
    </row>
    <row r="15" spans="1:6" ht="15" x14ac:dyDescent="0.25">
      <c r="A15" s="68">
        <v>1978</v>
      </c>
      <c r="B15" s="65">
        <v>0</v>
      </c>
      <c r="C15" s="65">
        <v>440</v>
      </c>
      <c r="D15" s="65">
        <v>1</v>
      </c>
      <c r="E15" s="65">
        <v>0</v>
      </c>
      <c r="F15" s="76">
        <f t="shared" si="1"/>
        <v>441</v>
      </c>
    </row>
    <row r="16" spans="1:6" ht="15" x14ac:dyDescent="0.25">
      <c r="A16" s="27">
        <v>1979</v>
      </c>
      <c r="B16" s="8">
        <v>0</v>
      </c>
      <c r="C16" s="8">
        <v>483</v>
      </c>
      <c r="D16" s="8">
        <v>2</v>
      </c>
      <c r="E16" s="8">
        <v>0</v>
      </c>
      <c r="F16" s="79">
        <f t="shared" si="1"/>
        <v>485</v>
      </c>
    </row>
    <row r="17" spans="1:6" ht="15" x14ac:dyDescent="0.25">
      <c r="A17" s="68">
        <v>1980</v>
      </c>
      <c r="B17" s="65">
        <v>1</v>
      </c>
      <c r="C17" s="65">
        <v>474</v>
      </c>
      <c r="D17" s="65">
        <v>0</v>
      </c>
      <c r="E17" s="65">
        <v>0</v>
      </c>
      <c r="F17" s="76">
        <f t="shared" si="1"/>
        <v>475</v>
      </c>
    </row>
    <row r="18" spans="1:6" ht="15" x14ac:dyDescent="0.25">
      <c r="A18" s="27">
        <v>1981</v>
      </c>
      <c r="B18" s="8">
        <v>2</v>
      </c>
      <c r="C18" s="8">
        <v>518</v>
      </c>
      <c r="D18" s="8">
        <v>0</v>
      </c>
      <c r="E18" s="8">
        <v>0</v>
      </c>
      <c r="F18" s="79">
        <f t="shared" si="1"/>
        <v>520</v>
      </c>
    </row>
    <row r="19" spans="1:6" ht="15" x14ac:dyDescent="0.25">
      <c r="A19" s="68">
        <v>1982</v>
      </c>
      <c r="B19" s="65">
        <v>2</v>
      </c>
      <c r="C19" s="65">
        <v>472</v>
      </c>
      <c r="D19" s="65">
        <v>0</v>
      </c>
      <c r="E19" s="65">
        <v>2</v>
      </c>
      <c r="F19" s="76">
        <f t="shared" si="1"/>
        <v>476</v>
      </c>
    </row>
    <row r="20" spans="1:6" ht="15" x14ac:dyDescent="0.25">
      <c r="A20" s="27">
        <v>1983</v>
      </c>
      <c r="B20" s="8">
        <v>1</v>
      </c>
      <c r="C20" s="8">
        <v>138</v>
      </c>
      <c r="D20" s="8">
        <v>2</v>
      </c>
      <c r="E20" s="8">
        <v>0</v>
      </c>
      <c r="F20" s="79">
        <f t="shared" si="1"/>
        <v>141</v>
      </c>
    </row>
    <row r="21" spans="1:6" ht="15" x14ac:dyDescent="0.25">
      <c r="A21" s="68">
        <v>1984</v>
      </c>
      <c r="B21" s="65">
        <v>0</v>
      </c>
      <c r="C21" s="65">
        <v>415</v>
      </c>
      <c r="D21" s="65">
        <v>13</v>
      </c>
      <c r="E21" s="65">
        <v>0</v>
      </c>
      <c r="F21" s="76">
        <f t="shared" si="1"/>
        <v>428</v>
      </c>
    </row>
    <row r="22" spans="1:6" ht="15" x14ac:dyDescent="0.25">
      <c r="A22" s="27">
        <v>1985</v>
      </c>
      <c r="B22" s="8">
        <v>1</v>
      </c>
      <c r="C22" s="8">
        <v>461</v>
      </c>
      <c r="D22" s="8">
        <v>17</v>
      </c>
      <c r="E22" s="8">
        <v>0</v>
      </c>
      <c r="F22" s="79">
        <f t="shared" si="1"/>
        <v>479</v>
      </c>
    </row>
    <row r="23" spans="1:6" ht="15" x14ac:dyDescent="0.25">
      <c r="A23" s="68">
        <v>1986</v>
      </c>
      <c r="B23" s="65">
        <v>0</v>
      </c>
      <c r="C23" s="65">
        <v>640</v>
      </c>
      <c r="D23" s="65">
        <v>19</v>
      </c>
      <c r="E23" s="65">
        <v>0</v>
      </c>
      <c r="F23" s="76">
        <f t="shared" si="1"/>
        <v>659</v>
      </c>
    </row>
    <row r="24" spans="1:6" ht="15" x14ac:dyDescent="0.25">
      <c r="A24" s="27">
        <v>1987</v>
      </c>
      <c r="B24" s="8">
        <v>0</v>
      </c>
      <c r="C24" s="8">
        <v>269</v>
      </c>
      <c r="D24" s="8">
        <v>11</v>
      </c>
      <c r="E24" s="8">
        <v>0</v>
      </c>
      <c r="F24" s="79">
        <f t="shared" si="1"/>
        <v>280</v>
      </c>
    </row>
    <row r="25" spans="1:6" ht="15" x14ac:dyDescent="0.25">
      <c r="A25" s="68">
        <v>1988</v>
      </c>
      <c r="B25" s="65">
        <v>0</v>
      </c>
      <c r="C25" s="65">
        <v>267</v>
      </c>
      <c r="D25" s="65">
        <v>11</v>
      </c>
      <c r="E25" s="65">
        <v>0</v>
      </c>
      <c r="F25" s="76">
        <f t="shared" si="1"/>
        <v>278</v>
      </c>
    </row>
    <row r="26" spans="1:6" ht="15" x14ac:dyDescent="0.25">
      <c r="A26" s="27">
        <v>1989</v>
      </c>
      <c r="B26" s="8">
        <v>2</v>
      </c>
      <c r="C26" s="8">
        <v>376</v>
      </c>
      <c r="D26" s="8">
        <v>17</v>
      </c>
      <c r="E26" s="8">
        <v>1</v>
      </c>
      <c r="F26" s="79">
        <f t="shared" si="1"/>
        <v>396</v>
      </c>
    </row>
    <row r="27" spans="1:6" ht="15" x14ac:dyDescent="0.25">
      <c r="A27" s="68">
        <v>1990</v>
      </c>
      <c r="B27" s="65">
        <v>10</v>
      </c>
      <c r="C27" s="65">
        <v>484</v>
      </c>
      <c r="D27" s="65">
        <v>29</v>
      </c>
      <c r="E27" s="65">
        <v>0</v>
      </c>
      <c r="F27" s="76">
        <f t="shared" si="1"/>
        <v>523</v>
      </c>
    </row>
    <row r="28" spans="1:6" ht="15" x14ac:dyDescent="0.25">
      <c r="A28" s="27">
        <v>1991</v>
      </c>
      <c r="B28" s="8">
        <v>4</v>
      </c>
      <c r="C28" s="8">
        <v>1022</v>
      </c>
      <c r="D28" s="8">
        <v>41</v>
      </c>
      <c r="E28" s="8">
        <v>19</v>
      </c>
      <c r="F28" s="79">
        <f t="shared" si="1"/>
        <v>1086</v>
      </c>
    </row>
    <row r="29" spans="1:6" ht="15" x14ac:dyDescent="0.25">
      <c r="A29" s="68">
        <v>1992</v>
      </c>
      <c r="B29" s="65">
        <v>9</v>
      </c>
      <c r="C29" s="65">
        <v>1328</v>
      </c>
      <c r="D29" s="65">
        <v>59</v>
      </c>
      <c r="E29" s="65">
        <v>21</v>
      </c>
      <c r="F29" s="76">
        <f t="shared" si="1"/>
        <v>1417</v>
      </c>
    </row>
    <row r="30" spans="1:6" ht="15" x14ac:dyDescent="0.25">
      <c r="A30" s="27">
        <v>1993</v>
      </c>
      <c r="B30" s="8">
        <v>21</v>
      </c>
      <c r="C30" s="8">
        <v>1733</v>
      </c>
      <c r="D30" s="8">
        <v>52</v>
      </c>
      <c r="E30" s="8">
        <v>44</v>
      </c>
      <c r="F30" s="79">
        <f t="shared" si="1"/>
        <v>1850</v>
      </c>
    </row>
    <row r="31" spans="1:6" ht="15" x14ac:dyDescent="0.25">
      <c r="A31" s="68">
        <v>1994</v>
      </c>
      <c r="B31" s="65">
        <v>10</v>
      </c>
      <c r="C31" s="65">
        <v>1255</v>
      </c>
      <c r="D31" s="65">
        <v>53</v>
      </c>
      <c r="E31" s="65">
        <v>66</v>
      </c>
      <c r="F31" s="76">
        <f t="shared" si="1"/>
        <v>1384</v>
      </c>
    </row>
    <row r="32" spans="1:6" ht="15" x14ac:dyDescent="0.25">
      <c r="A32" s="27">
        <v>1995</v>
      </c>
      <c r="B32" s="8">
        <v>7</v>
      </c>
      <c r="C32" s="8">
        <v>512</v>
      </c>
      <c r="D32" s="8">
        <v>16</v>
      </c>
      <c r="E32" s="8">
        <v>65</v>
      </c>
      <c r="F32" s="79">
        <f t="shared" si="1"/>
        <v>600</v>
      </c>
    </row>
    <row r="33" spans="1:10" ht="15" x14ac:dyDescent="0.25">
      <c r="A33" s="68">
        <v>1996</v>
      </c>
      <c r="B33" s="65">
        <v>4</v>
      </c>
      <c r="C33" s="65">
        <v>491</v>
      </c>
      <c r="D33" s="65">
        <v>28</v>
      </c>
      <c r="E33" s="65">
        <v>51</v>
      </c>
      <c r="F33" s="76">
        <f t="shared" si="1"/>
        <v>574</v>
      </c>
    </row>
    <row r="34" spans="1:10" ht="15" x14ac:dyDescent="0.25">
      <c r="A34" s="27">
        <v>1997</v>
      </c>
      <c r="B34" s="8">
        <v>4</v>
      </c>
      <c r="C34" s="8">
        <v>655</v>
      </c>
      <c r="D34" s="8">
        <v>36</v>
      </c>
      <c r="E34" s="8">
        <v>93</v>
      </c>
      <c r="F34" s="79">
        <f t="shared" si="1"/>
        <v>788</v>
      </c>
    </row>
    <row r="35" spans="1:10" ht="15" x14ac:dyDescent="0.25">
      <c r="A35" s="68">
        <v>1998</v>
      </c>
      <c r="B35" s="65">
        <v>7</v>
      </c>
      <c r="C35" s="65">
        <v>1075</v>
      </c>
      <c r="D35" s="65">
        <v>63</v>
      </c>
      <c r="E35" s="65">
        <v>158</v>
      </c>
      <c r="F35" s="76">
        <f t="shared" si="1"/>
        <v>1303</v>
      </c>
    </row>
    <row r="36" spans="1:10" ht="15" x14ac:dyDescent="0.25">
      <c r="A36" s="27">
        <v>1999</v>
      </c>
      <c r="B36" s="8">
        <v>8</v>
      </c>
      <c r="C36" s="8">
        <v>1089</v>
      </c>
      <c r="D36" s="8">
        <v>32</v>
      </c>
      <c r="E36" s="8">
        <v>92</v>
      </c>
      <c r="F36" s="79">
        <f t="shared" si="1"/>
        <v>1221</v>
      </c>
    </row>
    <row r="37" spans="1:10" ht="15" x14ac:dyDescent="0.25">
      <c r="A37" s="68">
        <v>2000</v>
      </c>
      <c r="B37" s="65">
        <v>8</v>
      </c>
      <c r="C37" s="65">
        <v>1837</v>
      </c>
      <c r="D37" s="65">
        <v>138</v>
      </c>
      <c r="E37" s="65">
        <v>195</v>
      </c>
      <c r="F37" s="76">
        <f t="shared" si="1"/>
        <v>2178</v>
      </c>
    </row>
    <row r="38" spans="1:10" ht="15" x14ac:dyDescent="0.25">
      <c r="A38" s="27">
        <v>2001</v>
      </c>
      <c r="B38" s="8">
        <v>7</v>
      </c>
      <c r="C38" s="8">
        <v>2194</v>
      </c>
      <c r="D38" s="8">
        <v>85</v>
      </c>
      <c r="E38" s="8">
        <v>181</v>
      </c>
      <c r="F38" s="79">
        <f t="shared" si="1"/>
        <v>2467</v>
      </c>
    </row>
    <row r="39" spans="1:10" ht="15" x14ac:dyDescent="0.25">
      <c r="A39" s="68">
        <v>2002</v>
      </c>
      <c r="B39" s="65">
        <v>10</v>
      </c>
      <c r="C39" s="65">
        <v>1349</v>
      </c>
      <c r="D39" s="65">
        <v>65</v>
      </c>
      <c r="E39" s="65">
        <v>138</v>
      </c>
      <c r="F39" s="76">
        <f t="shared" si="1"/>
        <v>1562</v>
      </c>
    </row>
    <row r="40" spans="1:10" ht="15" x14ac:dyDescent="0.25">
      <c r="A40" s="27">
        <v>2003</v>
      </c>
      <c r="B40" s="8">
        <v>5</v>
      </c>
      <c r="C40" s="8">
        <v>1922</v>
      </c>
      <c r="D40" s="8">
        <v>119</v>
      </c>
      <c r="E40" s="8">
        <v>196</v>
      </c>
      <c r="F40" s="79">
        <f t="shared" si="1"/>
        <v>2242</v>
      </c>
      <c r="J40" s="88"/>
    </row>
    <row r="41" spans="1:10" ht="15" x14ac:dyDescent="0.25">
      <c r="A41" s="68">
        <v>2004</v>
      </c>
      <c r="B41" s="65">
        <v>13</v>
      </c>
      <c r="C41" s="65">
        <v>1556</v>
      </c>
      <c r="D41" s="65">
        <v>99</v>
      </c>
      <c r="E41" s="65">
        <v>235</v>
      </c>
      <c r="F41" s="76">
        <f t="shared" si="1"/>
        <v>1903</v>
      </c>
      <c r="J41" s="88"/>
    </row>
    <row r="42" spans="1:10" ht="15" x14ac:dyDescent="0.25">
      <c r="A42" s="27">
        <v>2005</v>
      </c>
      <c r="B42" s="8">
        <v>23</v>
      </c>
      <c r="C42" s="8">
        <v>1874</v>
      </c>
      <c r="D42" s="8">
        <v>139</v>
      </c>
      <c r="E42" s="8">
        <v>274</v>
      </c>
      <c r="F42" s="79">
        <f t="shared" si="1"/>
        <v>2310</v>
      </c>
      <c r="J42" s="88"/>
    </row>
    <row r="43" spans="1:10" ht="15" x14ac:dyDescent="0.25">
      <c r="A43" s="68">
        <v>2006</v>
      </c>
      <c r="B43" s="65">
        <v>40</v>
      </c>
      <c r="C43" s="65">
        <v>2387</v>
      </c>
      <c r="D43" s="65">
        <v>182</v>
      </c>
      <c r="E43" s="65">
        <v>386</v>
      </c>
      <c r="F43" s="76">
        <f t="shared" si="1"/>
        <v>2995</v>
      </c>
      <c r="J43" s="88"/>
    </row>
    <row r="44" spans="1:10" ht="15" x14ac:dyDescent="0.25">
      <c r="A44" s="27">
        <v>2007</v>
      </c>
      <c r="B44" s="8">
        <v>44</v>
      </c>
      <c r="C44" s="8">
        <v>2285</v>
      </c>
      <c r="D44" s="8">
        <v>115</v>
      </c>
      <c r="E44" s="8">
        <v>506</v>
      </c>
      <c r="F44" s="79">
        <f t="shared" si="1"/>
        <v>2950</v>
      </c>
    </row>
    <row r="45" spans="1:10" ht="15" x14ac:dyDescent="0.25">
      <c r="A45" s="68">
        <v>2008</v>
      </c>
      <c r="B45" s="65">
        <v>33</v>
      </c>
      <c r="C45" s="65">
        <v>2166</v>
      </c>
      <c r="D45" s="65">
        <v>158</v>
      </c>
      <c r="E45" s="65">
        <v>629</v>
      </c>
      <c r="F45" s="76">
        <f t="shared" si="1"/>
        <v>2986</v>
      </c>
    </row>
    <row r="46" spans="1:10" ht="15" x14ac:dyDescent="0.25">
      <c r="A46" s="27">
        <v>2009</v>
      </c>
      <c r="B46" s="8">
        <v>39</v>
      </c>
      <c r="C46" s="8">
        <v>1879</v>
      </c>
      <c r="D46" s="8">
        <v>101</v>
      </c>
      <c r="E46" s="8">
        <v>462</v>
      </c>
      <c r="F46" s="79">
        <f t="shared" si="1"/>
        <v>2481</v>
      </c>
    </row>
    <row r="47" spans="1:10" ht="15" x14ac:dyDescent="0.25">
      <c r="A47" s="68">
        <v>2010</v>
      </c>
      <c r="B47" s="65">
        <v>41</v>
      </c>
      <c r="C47" s="65">
        <v>1095</v>
      </c>
      <c r="D47" s="65">
        <v>107</v>
      </c>
      <c r="E47" s="65">
        <v>392</v>
      </c>
      <c r="F47" s="76">
        <f t="shared" si="1"/>
        <v>1635</v>
      </c>
    </row>
    <row r="48" spans="1:10" ht="15" x14ac:dyDescent="0.25">
      <c r="A48" s="27">
        <v>2011</v>
      </c>
      <c r="B48" s="8">
        <v>55</v>
      </c>
      <c r="C48" s="8">
        <v>1580</v>
      </c>
      <c r="D48" s="8">
        <v>129</v>
      </c>
      <c r="E48" s="8">
        <v>747</v>
      </c>
      <c r="F48" s="79">
        <f t="shared" si="1"/>
        <v>2511</v>
      </c>
    </row>
    <row r="49" spans="1:7" ht="15" x14ac:dyDescent="0.25">
      <c r="A49" s="68">
        <v>2012</v>
      </c>
      <c r="B49" s="65">
        <v>90</v>
      </c>
      <c r="C49" s="65">
        <v>1825</v>
      </c>
      <c r="D49" s="65">
        <v>59</v>
      </c>
      <c r="E49" s="65">
        <v>699</v>
      </c>
      <c r="F49" s="76">
        <f t="shared" si="1"/>
        <v>2673</v>
      </c>
    </row>
    <row r="50" spans="1:7" ht="15" x14ac:dyDescent="0.25">
      <c r="A50" s="27">
        <v>2013</v>
      </c>
      <c r="B50" s="8">
        <v>87</v>
      </c>
      <c r="C50" s="8">
        <v>1597</v>
      </c>
      <c r="D50" s="8">
        <v>84</v>
      </c>
      <c r="E50" s="8">
        <v>1165</v>
      </c>
      <c r="F50" s="79">
        <f t="shared" si="1"/>
        <v>2933</v>
      </c>
    </row>
    <row r="51" spans="1:7" ht="15" x14ac:dyDescent="0.25">
      <c r="A51" s="68">
        <v>2014</v>
      </c>
      <c r="B51" s="65">
        <v>108</v>
      </c>
      <c r="C51" s="65">
        <v>1437</v>
      </c>
      <c r="D51" s="65">
        <v>189</v>
      </c>
      <c r="E51" s="65">
        <v>1236</v>
      </c>
      <c r="F51" s="76">
        <f t="shared" ref="F51" si="2">SUM(B51:E51)</f>
        <v>2970</v>
      </c>
    </row>
    <row r="52" spans="1:7" ht="15" x14ac:dyDescent="0.25">
      <c r="A52" s="27">
        <v>2015</v>
      </c>
      <c r="B52" s="8">
        <v>180</v>
      </c>
      <c r="C52" s="8">
        <v>1356</v>
      </c>
      <c r="D52" s="8">
        <v>108</v>
      </c>
      <c r="E52" s="8">
        <v>2326</v>
      </c>
      <c r="F52" s="79">
        <f t="shared" ref="F52:F63" si="3">SUM(B52:E52)</f>
        <v>3970</v>
      </c>
    </row>
    <row r="53" spans="1:7" ht="15" x14ac:dyDescent="0.25">
      <c r="A53" s="68">
        <v>2016</v>
      </c>
      <c r="B53" s="65">
        <v>180</v>
      </c>
      <c r="C53" s="65">
        <v>1781</v>
      </c>
      <c r="D53" s="65">
        <v>232</v>
      </c>
      <c r="E53" s="65">
        <v>2120</v>
      </c>
      <c r="F53" s="76">
        <f t="shared" si="3"/>
        <v>4313</v>
      </c>
    </row>
    <row r="54" spans="1:7" ht="15" x14ac:dyDescent="0.25">
      <c r="A54" s="27">
        <v>2017</v>
      </c>
      <c r="B54" s="8">
        <v>219</v>
      </c>
      <c r="C54" s="8">
        <v>1931</v>
      </c>
      <c r="D54" s="8">
        <v>219</v>
      </c>
      <c r="E54" s="8">
        <v>3879</v>
      </c>
      <c r="F54" s="79">
        <f t="shared" si="3"/>
        <v>6248</v>
      </c>
    </row>
    <row r="55" spans="1:7" ht="15" x14ac:dyDescent="0.25">
      <c r="A55" s="68">
        <v>2018</v>
      </c>
      <c r="B55" s="65">
        <v>201</v>
      </c>
      <c r="C55" s="65">
        <v>2276</v>
      </c>
      <c r="D55" s="65">
        <v>110</v>
      </c>
      <c r="E55" s="65">
        <v>3695</v>
      </c>
      <c r="F55" s="76">
        <f t="shared" si="3"/>
        <v>6282</v>
      </c>
      <c r="G55" s="3"/>
    </row>
    <row r="56" spans="1:7" ht="15" x14ac:dyDescent="0.25">
      <c r="A56" s="27">
        <v>2019</v>
      </c>
      <c r="B56" s="8">
        <v>217</v>
      </c>
      <c r="C56" s="8">
        <v>3387</v>
      </c>
      <c r="D56" s="8">
        <v>430</v>
      </c>
      <c r="E56" s="8">
        <v>5175</v>
      </c>
      <c r="F56" s="79">
        <f t="shared" ref="F56" si="4">SUM(B56:E56)</f>
        <v>9209</v>
      </c>
    </row>
    <row r="57" spans="1:7" ht="15" x14ac:dyDescent="0.25">
      <c r="A57" s="68">
        <v>2020</v>
      </c>
      <c r="B57" s="65">
        <v>160</v>
      </c>
      <c r="C57" s="65">
        <v>1525</v>
      </c>
      <c r="D57" s="65">
        <v>160</v>
      </c>
      <c r="E57" s="65">
        <v>2666</v>
      </c>
      <c r="F57" s="76">
        <f>SUM(B57:E57)</f>
        <v>4511</v>
      </c>
    </row>
    <row r="58" spans="1:7" ht="15" x14ac:dyDescent="0.25">
      <c r="A58" s="27">
        <v>2021</v>
      </c>
      <c r="B58" s="8">
        <v>142</v>
      </c>
      <c r="C58" s="8">
        <v>694</v>
      </c>
      <c r="D58" s="8">
        <v>26</v>
      </c>
      <c r="E58" s="8">
        <v>1704</v>
      </c>
      <c r="F58" s="79">
        <f>SUM(B58:E58)</f>
        <v>2566</v>
      </c>
    </row>
    <row r="59" spans="1:7" ht="15" x14ac:dyDescent="0.25">
      <c r="A59" s="68">
        <v>2022</v>
      </c>
      <c r="B59" s="65">
        <v>178</v>
      </c>
      <c r="C59" s="65">
        <v>1416</v>
      </c>
      <c r="D59" s="65">
        <v>26</v>
      </c>
      <c r="E59" s="65">
        <v>3002</v>
      </c>
      <c r="F59" s="76">
        <f t="shared" si="3"/>
        <v>4622</v>
      </c>
    </row>
    <row r="60" spans="1:7" ht="15" x14ac:dyDescent="0.25">
      <c r="A60" s="27">
        <v>2023</v>
      </c>
      <c r="B60" s="8">
        <v>310</v>
      </c>
      <c r="C60" s="8">
        <v>2294</v>
      </c>
      <c r="D60" s="8">
        <v>83</v>
      </c>
      <c r="E60" s="8">
        <v>4216</v>
      </c>
      <c r="F60" s="79">
        <f t="shared" si="3"/>
        <v>6903</v>
      </c>
    </row>
    <row r="61" spans="1:7" ht="15" x14ac:dyDescent="0.25">
      <c r="A61" s="68">
        <v>2024</v>
      </c>
      <c r="B61" s="65">
        <v>304</v>
      </c>
      <c r="C61" s="65">
        <v>2432</v>
      </c>
      <c r="D61" s="65">
        <v>129</v>
      </c>
      <c r="E61" s="65">
        <v>5487</v>
      </c>
      <c r="F61" s="76">
        <f t="shared" si="3"/>
        <v>8352</v>
      </c>
    </row>
    <row r="62" spans="1:7" ht="15" x14ac:dyDescent="0.25">
      <c r="A62" s="27">
        <v>2025</v>
      </c>
      <c r="B62" s="8">
        <v>159</v>
      </c>
      <c r="C62" s="8">
        <v>2219</v>
      </c>
      <c r="D62" s="8">
        <v>140</v>
      </c>
      <c r="E62" s="8">
        <v>2747</v>
      </c>
      <c r="F62" s="79">
        <f t="shared" si="3"/>
        <v>5265</v>
      </c>
    </row>
    <row r="63" spans="1:7" ht="15" x14ac:dyDescent="0.25">
      <c r="A63" s="68">
        <v>2026</v>
      </c>
      <c r="B63" s="65">
        <v>14</v>
      </c>
      <c r="C63" s="65">
        <v>465</v>
      </c>
      <c r="D63" s="65">
        <v>43</v>
      </c>
      <c r="E63" s="65">
        <v>438</v>
      </c>
      <c r="F63" s="76">
        <f t="shared" si="3"/>
        <v>960</v>
      </c>
    </row>
    <row r="64" spans="1:7" ht="6" customHeight="1" x14ac:dyDescent="0.25">
      <c r="A64" s="44"/>
      <c r="B64" s="45"/>
      <c r="C64" s="45"/>
      <c r="D64" s="45"/>
      <c r="E64" s="45"/>
      <c r="F64" s="45"/>
    </row>
    <row r="65" spans="1:6" ht="15.75" x14ac:dyDescent="0.2">
      <c r="A65" s="56" t="s">
        <v>32</v>
      </c>
      <c r="B65" s="56">
        <f>SUM(B7:B63)</f>
        <v>2960</v>
      </c>
      <c r="C65" s="56">
        <f t="shared" ref="C65:F65" si="5">SUM(C7:C63)</f>
        <v>66186</v>
      </c>
      <c r="D65" s="56">
        <f t="shared" si="5"/>
        <v>3995</v>
      </c>
      <c r="E65" s="56">
        <f t="shared" si="5"/>
        <v>45510</v>
      </c>
      <c r="F65" s="56">
        <f t="shared" si="5"/>
        <v>118651</v>
      </c>
    </row>
    <row r="66" spans="1:6" x14ac:dyDescent="0.2">
      <c r="A66" s="14"/>
      <c r="B66" s="52">
        <f>B65*100/$F$65</f>
        <v>2.4947113804350574</v>
      </c>
      <c r="C66" s="52">
        <f>C65*100/$F$65</f>
        <v>55.782083589687403</v>
      </c>
      <c r="D66" s="52">
        <f>D65*100/$F$65</f>
        <v>3.3670175556885318</v>
      </c>
      <c r="E66" s="52">
        <v>38.299999999999997</v>
      </c>
      <c r="F66" s="52">
        <f>F65*100/$F$65</f>
        <v>100</v>
      </c>
    </row>
    <row r="67" spans="1:6" x14ac:dyDescent="0.2">
      <c r="B67" s="89"/>
      <c r="C67" s="89"/>
      <c r="D67" s="89"/>
      <c r="E67" s="89"/>
      <c r="F67" s="14"/>
    </row>
  </sheetData>
  <mergeCells count="6">
    <mergeCell ref="E4:E5"/>
    <mergeCell ref="A4:A5"/>
    <mergeCell ref="F4:F5"/>
    <mergeCell ref="B4:B5"/>
    <mergeCell ref="C4:C5"/>
    <mergeCell ref="D4:D5"/>
  </mergeCells>
  <phoneticPr fontId="0" type="noConversion"/>
  <printOptions horizontalCentered="1"/>
  <pageMargins left="0.75" right="0.75" top="1" bottom="1" header="0" footer="0"/>
  <pageSetup paperSize="9" scale="95" orientation="portrait" r:id="rId1"/>
  <headerFooter alignWithMargins="0"/>
  <ignoredErrors>
    <ignoredError sqref="F58:F63 F7:F57" formulaRange="1"/>
    <ignoredError sqref="B66 C66:D66 F66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4"/>
  <sheetViews>
    <sheetView zoomScaleNormal="100" workbookViewId="0">
      <selection activeCell="C51" sqref="C51"/>
    </sheetView>
  </sheetViews>
  <sheetFormatPr baseColWidth="10" defaultColWidth="11.42578125" defaultRowHeight="12.75" x14ac:dyDescent="0.2"/>
  <cols>
    <col min="1" max="1" width="18.85546875" customWidth="1"/>
    <col min="2" max="2" width="12.5703125" customWidth="1"/>
    <col min="3" max="3" width="10.7109375" customWidth="1"/>
    <col min="4" max="4" width="8.42578125" customWidth="1"/>
  </cols>
  <sheetData>
    <row r="2" spans="1:5" ht="17.25" x14ac:dyDescent="0.3">
      <c r="A2" s="1" t="s">
        <v>110</v>
      </c>
    </row>
    <row r="4" spans="1:5" ht="17.25" x14ac:dyDescent="0.3">
      <c r="A4" s="11" t="s">
        <v>91</v>
      </c>
      <c r="B4" s="11"/>
      <c r="C4" s="11"/>
      <c r="D4" s="11"/>
    </row>
    <row r="5" spans="1:5" ht="17.25" x14ac:dyDescent="0.3">
      <c r="A5" s="11" t="s">
        <v>102</v>
      </c>
      <c r="B5" s="11"/>
      <c r="C5" s="11"/>
      <c r="D5" s="11"/>
    </row>
    <row r="7" spans="1:5" ht="15.75" customHeight="1" x14ac:dyDescent="0.2">
      <c r="A7" s="99" t="s">
        <v>39</v>
      </c>
      <c r="B7" s="99" t="s">
        <v>90</v>
      </c>
      <c r="C7" s="99" t="s">
        <v>89</v>
      </c>
      <c r="D7" s="94" t="s">
        <v>32</v>
      </c>
    </row>
    <row r="8" spans="1:5" ht="15.75" customHeight="1" x14ac:dyDescent="0.2">
      <c r="A8" s="99"/>
      <c r="B8" s="99"/>
      <c r="C8" s="99"/>
      <c r="D8" s="94"/>
    </row>
    <row r="9" spans="1:5" ht="8.25" customHeight="1" x14ac:dyDescent="0.2">
      <c r="A9" s="30"/>
      <c r="B9" s="30"/>
      <c r="C9" s="30"/>
      <c r="D9" s="30"/>
    </row>
    <row r="10" spans="1:5" ht="15" x14ac:dyDescent="0.25">
      <c r="A10" s="63" t="s">
        <v>1</v>
      </c>
      <c r="B10" s="65">
        <v>254</v>
      </c>
      <c r="C10" s="65">
        <v>167</v>
      </c>
      <c r="D10" s="76">
        <f t="shared" ref="D10:D25" si="0">SUM(B10:C10)</f>
        <v>421</v>
      </c>
      <c r="E10" s="13" t="s">
        <v>55</v>
      </c>
    </row>
    <row r="11" spans="1:5" ht="15" x14ac:dyDescent="0.25">
      <c r="A11" s="26" t="s">
        <v>2</v>
      </c>
      <c r="B11" s="8">
        <v>162</v>
      </c>
      <c r="C11" s="8">
        <v>121</v>
      </c>
      <c r="D11" s="77">
        <f t="shared" si="0"/>
        <v>283</v>
      </c>
      <c r="E11" s="13" t="s">
        <v>56</v>
      </c>
    </row>
    <row r="12" spans="1:5" ht="15" x14ac:dyDescent="0.25">
      <c r="A12" s="63" t="s">
        <v>3</v>
      </c>
      <c r="B12" s="65">
        <v>57</v>
      </c>
      <c r="C12" s="65">
        <v>510</v>
      </c>
      <c r="D12" s="76">
        <f t="shared" si="0"/>
        <v>567</v>
      </c>
      <c r="E12" s="13" t="s">
        <v>57</v>
      </c>
    </row>
    <row r="13" spans="1:5" ht="15" x14ac:dyDescent="0.25">
      <c r="A13" s="26" t="s">
        <v>4</v>
      </c>
      <c r="B13" s="8">
        <v>19</v>
      </c>
      <c r="C13" s="8">
        <v>97</v>
      </c>
      <c r="D13" s="77">
        <f t="shared" si="0"/>
        <v>116</v>
      </c>
      <c r="E13" s="13" t="s">
        <v>121</v>
      </c>
    </row>
    <row r="14" spans="1:5" ht="15" x14ac:dyDescent="0.25">
      <c r="A14" s="63" t="s">
        <v>7</v>
      </c>
      <c r="B14" s="65">
        <v>117</v>
      </c>
      <c r="C14" s="65">
        <v>269</v>
      </c>
      <c r="D14" s="76">
        <f t="shared" si="0"/>
        <v>386</v>
      </c>
      <c r="E14" s="13" t="s">
        <v>58</v>
      </c>
    </row>
    <row r="15" spans="1:5" ht="15" x14ac:dyDescent="0.25">
      <c r="A15" s="26" t="s">
        <v>8</v>
      </c>
      <c r="B15" s="8">
        <v>154</v>
      </c>
      <c r="C15" s="8">
        <v>116</v>
      </c>
      <c r="D15" s="77">
        <f t="shared" si="0"/>
        <v>270</v>
      </c>
      <c r="E15" s="13" t="s">
        <v>59</v>
      </c>
    </row>
    <row r="16" spans="1:5" ht="15" x14ac:dyDescent="0.25">
      <c r="A16" s="63" t="s">
        <v>118</v>
      </c>
      <c r="B16" s="65">
        <v>4481</v>
      </c>
      <c r="C16" s="65">
        <v>1991</v>
      </c>
      <c r="D16" s="76">
        <f t="shared" si="0"/>
        <v>6472</v>
      </c>
      <c r="E16" s="13" t="s">
        <v>119</v>
      </c>
    </row>
    <row r="17" spans="1:5" ht="15" x14ac:dyDescent="0.25">
      <c r="A17" s="26" t="s">
        <v>5</v>
      </c>
      <c r="B17" s="8">
        <v>242</v>
      </c>
      <c r="C17" s="8">
        <v>115</v>
      </c>
      <c r="D17" s="77">
        <f t="shared" si="0"/>
        <v>357</v>
      </c>
      <c r="E17" s="13" t="s">
        <v>60</v>
      </c>
    </row>
    <row r="18" spans="1:5" ht="15" x14ac:dyDescent="0.25">
      <c r="A18" s="63" t="s">
        <v>6</v>
      </c>
      <c r="B18" s="65">
        <v>70</v>
      </c>
      <c r="C18" s="65">
        <v>83</v>
      </c>
      <c r="D18" s="76">
        <f t="shared" si="0"/>
        <v>153</v>
      </c>
      <c r="E18" s="13" t="s">
        <v>61</v>
      </c>
    </row>
    <row r="19" spans="1:5" ht="15" x14ac:dyDescent="0.25">
      <c r="A19" s="26" t="s">
        <v>9</v>
      </c>
      <c r="B19" s="8">
        <v>117</v>
      </c>
      <c r="C19" s="8">
        <v>35</v>
      </c>
      <c r="D19" s="77">
        <f t="shared" si="0"/>
        <v>152</v>
      </c>
      <c r="E19" s="13" t="s">
        <v>62</v>
      </c>
    </row>
    <row r="20" spans="1:5" ht="15" x14ac:dyDescent="0.25">
      <c r="A20" s="63" t="s">
        <v>31</v>
      </c>
      <c r="B20" s="65">
        <v>1319</v>
      </c>
      <c r="C20" s="65">
        <v>283</v>
      </c>
      <c r="D20" s="76">
        <f t="shared" si="0"/>
        <v>1602</v>
      </c>
      <c r="E20" s="13" t="s">
        <v>63</v>
      </c>
    </row>
    <row r="21" spans="1:5" ht="15" x14ac:dyDescent="0.25">
      <c r="A21" s="26" t="s">
        <v>10</v>
      </c>
      <c r="B21" s="8">
        <v>648</v>
      </c>
      <c r="C21" s="8">
        <v>507</v>
      </c>
      <c r="D21" s="77">
        <f t="shared" si="0"/>
        <v>1155</v>
      </c>
      <c r="E21" s="13" t="s">
        <v>64</v>
      </c>
    </row>
    <row r="22" spans="1:5" ht="15" x14ac:dyDescent="0.25">
      <c r="A22" s="63" t="s">
        <v>11</v>
      </c>
      <c r="B22" s="65">
        <v>396</v>
      </c>
      <c r="C22" s="65">
        <v>177</v>
      </c>
      <c r="D22" s="76">
        <f t="shared" si="0"/>
        <v>573</v>
      </c>
      <c r="E22" s="13" t="s">
        <v>65</v>
      </c>
    </row>
    <row r="23" spans="1:5" ht="15" x14ac:dyDescent="0.25">
      <c r="A23" s="26" t="s">
        <v>12</v>
      </c>
      <c r="B23" s="8">
        <v>796</v>
      </c>
      <c r="C23" s="8">
        <v>142</v>
      </c>
      <c r="D23" s="77">
        <f t="shared" si="0"/>
        <v>938</v>
      </c>
      <c r="E23" s="13" t="s">
        <v>66</v>
      </c>
    </row>
    <row r="24" spans="1:5" ht="15" x14ac:dyDescent="0.25">
      <c r="A24" s="63" t="s">
        <v>13</v>
      </c>
      <c r="B24" s="65">
        <v>1656</v>
      </c>
      <c r="C24" s="65">
        <v>655</v>
      </c>
      <c r="D24" s="76">
        <f t="shared" si="0"/>
        <v>2311</v>
      </c>
      <c r="E24" s="13" t="s">
        <v>67</v>
      </c>
    </row>
    <row r="25" spans="1:5" ht="15" x14ac:dyDescent="0.25">
      <c r="A25" s="26" t="s">
        <v>14</v>
      </c>
      <c r="B25" s="8">
        <v>357</v>
      </c>
      <c r="C25" s="8">
        <v>270</v>
      </c>
      <c r="D25" s="77">
        <f t="shared" si="0"/>
        <v>627</v>
      </c>
      <c r="E25" s="13" t="s">
        <v>68</v>
      </c>
    </row>
    <row r="26" spans="1:5" ht="15" x14ac:dyDescent="0.25">
      <c r="A26" s="63" t="s">
        <v>15</v>
      </c>
      <c r="B26" s="65">
        <v>141</v>
      </c>
      <c r="C26" s="65">
        <v>88</v>
      </c>
      <c r="D26" s="76">
        <f t="shared" ref="D26:D41" si="1">SUM(B26:C26)</f>
        <v>229</v>
      </c>
      <c r="E26" s="13" t="s">
        <v>69</v>
      </c>
    </row>
    <row r="27" spans="1:5" ht="12.75" customHeight="1" x14ac:dyDescent="0.25">
      <c r="A27" s="26" t="s">
        <v>16</v>
      </c>
      <c r="B27" s="8">
        <v>74</v>
      </c>
      <c r="C27" s="8">
        <v>114</v>
      </c>
      <c r="D27" s="77">
        <f t="shared" si="1"/>
        <v>188</v>
      </c>
      <c r="E27" s="13" t="s">
        <v>70</v>
      </c>
    </row>
    <row r="28" spans="1:5" ht="15" x14ac:dyDescent="0.25">
      <c r="A28" s="63" t="s">
        <v>17</v>
      </c>
      <c r="B28" s="65">
        <v>463</v>
      </c>
      <c r="C28" s="65">
        <v>141</v>
      </c>
      <c r="D28" s="76">
        <f t="shared" si="1"/>
        <v>604</v>
      </c>
      <c r="E28" s="13" t="s">
        <v>71</v>
      </c>
    </row>
    <row r="29" spans="1:5" ht="15" x14ac:dyDescent="0.25">
      <c r="A29" s="26" t="s">
        <v>18</v>
      </c>
      <c r="B29" s="8">
        <v>284</v>
      </c>
      <c r="C29" s="8">
        <v>457</v>
      </c>
      <c r="D29" s="77">
        <f t="shared" si="1"/>
        <v>741</v>
      </c>
      <c r="E29" s="13" t="s">
        <v>72</v>
      </c>
    </row>
    <row r="30" spans="1:5" ht="15" x14ac:dyDescent="0.25">
      <c r="A30" s="63" t="s">
        <v>19</v>
      </c>
      <c r="B30" s="65">
        <v>342</v>
      </c>
      <c r="C30" s="65">
        <v>188</v>
      </c>
      <c r="D30" s="76">
        <f t="shared" si="1"/>
        <v>530</v>
      </c>
      <c r="E30" s="13" t="s">
        <v>73</v>
      </c>
    </row>
    <row r="31" spans="1:5" ht="15" x14ac:dyDescent="0.25">
      <c r="A31" s="26" t="s">
        <v>20</v>
      </c>
      <c r="B31" s="8">
        <v>219</v>
      </c>
      <c r="C31" s="8">
        <v>375</v>
      </c>
      <c r="D31" s="77">
        <f t="shared" si="1"/>
        <v>594</v>
      </c>
      <c r="E31" s="13" t="s">
        <v>74</v>
      </c>
    </row>
    <row r="32" spans="1:5" ht="15" x14ac:dyDescent="0.25">
      <c r="A32" s="63" t="s">
        <v>21</v>
      </c>
      <c r="B32" s="65">
        <v>757</v>
      </c>
      <c r="C32" s="65">
        <v>2045</v>
      </c>
      <c r="D32" s="76">
        <f t="shared" si="1"/>
        <v>2802</v>
      </c>
      <c r="E32" s="13" t="s">
        <v>75</v>
      </c>
    </row>
    <row r="33" spans="1:5" ht="15" x14ac:dyDescent="0.25">
      <c r="A33" s="26" t="s">
        <v>22</v>
      </c>
      <c r="B33" s="8">
        <v>211</v>
      </c>
      <c r="C33" s="8">
        <v>280</v>
      </c>
      <c r="D33" s="77">
        <f t="shared" si="1"/>
        <v>491</v>
      </c>
      <c r="E33" s="13" t="s">
        <v>76</v>
      </c>
    </row>
    <row r="34" spans="1:5" ht="15" x14ac:dyDescent="0.25">
      <c r="A34" s="63" t="s">
        <v>23</v>
      </c>
      <c r="B34" s="65">
        <v>306</v>
      </c>
      <c r="C34" s="65">
        <v>129</v>
      </c>
      <c r="D34" s="76">
        <f t="shared" si="1"/>
        <v>435</v>
      </c>
      <c r="E34" s="13" t="s">
        <v>77</v>
      </c>
    </row>
    <row r="35" spans="1:5" ht="15" x14ac:dyDescent="0.25">
      <c r="A35" s="26" t="s">
        <v>24</v>
      </c>
      <c r="B35" s="8">
        <v>134</v>
      </c>
      <c r="C35" s="8">
        <v>65</v>
      </c>
      <c r="D35" s="77">
        <f t="shared" si="1"/>
        <v>199</v>
      </c>
      <c r="E35" s="13" t="s">
        <v>78</v>
      </c>
    </row>
    <row r="36" spans="1:5" ht="15" x14ac:dyDescent="0.25">
      <c r="A36" s="63" t="s">
        <v>25</v>
      </c>
      <c r="B36" s="65">
        <v>39</v>
      </c>
      <c r="C36" s="65">
        <v>115</v>
      </c>
      <c r="D36" s="76">
        <f t="shared" si="1"/>
        <v>154</v>
      </c>
      <c r="E36" s="13" t="s">
        <v>79</v>
      </c>
    </row>
    <row r="37" spans="1:5" ht="15" x14ac:dyDescent="0.25">
      <c r="A37" s="26" t="s">
        <v>26</v>
      </c>
      <c r="B37" s="8">
        <v>76</v>
      </c>
      <c r="C37" s="8">
        <v>23</v>
      </c>
      <c r="D37" s="77">
        <f t="shared" si="1"/>
        <v>99</v>
      </c>
      <c r="E37" s="13" t="s">
        <v>122</v>
      </c>
    </row>
    <row r="38" spans="1:5" ht="15" x14ac:dyDescent="0.25">
      <c r="A38" s="63" t="s">
        <v>27</v>
      </c>
      <c r="B38" s="65">
        <v>152</v>
      </c>
      <c r="C38" s="65">
        <v>54</v>
      </c>
      <c r="D38" s="76">
        <f t="shared" si="1"/>
        <v>206</v>
      </c>
      <c r="E38" s="13" t="s">
        <v>80</v>
      </c>
    </row>
    <row r="39" spans="1:5" ht="15" x14ac:dyDescent="0.25">
      <c r="A39" s="26" t="s">
        <v>28</v>
      </c>
      <c r="B39" s="8">
        <v>386</v>
      </c>
      <c r="C39" s="8">
        <v>240</v>
      </c>
      <c r="D39" s="77">
        <f t="shared" si="1"/>
        <v>626</v>
      </c>
      <c r="E39" s="13" t="s">
        <v>81</v>
      </c>
    </row>
    <row r="40" spans="1:5" ht="15" x14ac:dyDescent="0.25">
      <c r="A40" s="63" t="s">
        <v>29</v>
      </c>
      <c r="B40" s="65">
        <v>180</v>
      </c>
      <c r="C40" s="65">
        <v>176</v>
      </c>
      <c r="D40" s="76">
        <f t="shared" si="1"/>
        <v>356</v>
      </c>
      <c r="E40" s="13" t="s">
        <v>82</v>
      </c>
    </row>
    <row r="41" spans="1:5" ht="15" x14ac:dyDescent="0.25">
      <c r="A41" s="26" t="s">
        <v>30</v>
      </c>
      <c r="B41" s="8">
        <v>88</v>
      </c>
      <c r="C41" s="8">
        <v>114</v>
      </c>
      <c r="D41" s="77">
        <f t="shared" si="1"/>
        <v>202</v>
      </c>
      <c r="E41" s="13" t="s">
        <v>83</v>
      </c>
    </row>
    <row r="42" spans="1:5" ht="7.5" customHeight="1" x14ac:dyDescent="0.2">
      <c r="A42" s="30"/>
      <c r="B42" s="42"/>
      <c r="C42" s="42"/>
      <c r="D42" s="42"/>
    </row>
    <row r="43" spans="1:5" ht="15.75" x14ac:dyDescent="0.2">
      <c r="A43" s="54" t="s">
        <v>104</v>
      </c>
      <c r="B43" s="56">
        <f>B10+B11+B12+B13+B14+B15+B16+B17+B18+B19+B20+B21+B22+B23+B24+B25+B26+B27+B28+B29+B30+B31+B32+B33+B34+B35+B36+B37+B38+B39+B40+B41</f>
        <v>14697</v>
      </c>
      <c r="C43" s="56">
        <f>C10+C11+C12+C13+C14+C15+C16+C17+C18+C19+C20+C21+C22+C23+C24+C25+C26+C27+C28+C29+C30+C31+C32+C33+C34+C35+C36+C37+C38+C39+C40+C41</f>
        <v>10142</v>
      </c>
      <c r="D43" s="56">
        <f>D10+D11+D12+D13+D14+D15+D16+D17+D18+D19+D20+D21+D22+D23+D24+D25+D26+D27+D28+D29+D30+D31+D32+D33+D34+D35+D36+D37+D38+D39+D40+D41</f>
        <v>24839</v>
      </c>
    </row>
    <row r="44" spans="1:5" x14ac:dyDescent="0.2">
      <c r="A44" s="51"/>
      <c r="B44" s="12">
        <f>B43*100/$D$43</f>
        <v>59.169048673457063</v>
      </c>
      <c r="C44" s="12">
        <f>C43*100/$D$43</f>
        <v>40.830951326542937</v>
      </c>
      <c r="D44" s="12">
        <f>SUM(B44:C44)</f>
        <v>100</v>
      </c>
    </row>
  </sheetData>
  <mergeCells count="4">
    <mergeCell ref="C7:C8"/>
    <mergeCell ref="D7:D8"/>
    <mergeCell ref="A7:A8"/>
    <mergeCell ref="B7:B8"/>
  </mergeCells>
  <phoneticPr fontId="0" type="noConversion"/>
  <printOptions horizontalCentered="1"/>
  <pageMargins left="0.75" right="0.75" top="0.55000000000000004" bottom="1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3.2.1</vt:lpstr>
      <vt:lpstr>3.3.1</vt:lpstr>
      <vt:lpstr>3.4.1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mgomezlo</dc:creator>
  <cp:lastModifiedBy>Michel Flores Vivanco</cp:lastModifiedBy>
  <cp:lastPrinted>2011-02-04T19:44:39Z</cp:lastPrinted>
  <dcterms:created xsi:type="dcterms:W3CDTF">2008-04-22T18:41:03Z</dcterms:created>
  <dcterms:modified xsi:type="dcterms:W3CDTF">2026-03-10T21:31:46Z</dcterms:modified>
</cp:coreProperties>
</file>